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mmarat\Desktop\"/>
    </mc:Choice>
  </mc:AlternateContent>
  <bookViews>
    <workbookView xWindow="0" yWindow="0" windowWidth="21570" windowHeight="8190"/>
  </bookViews>
  <sheets>
    <sheet name="ฟอร์มวัสดุ" sheetId="1" r:id="rId1"/>
    <sheet name="ตัวอย่าง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O20" i="2"/>
  <c r="L20" i="2"/>
  <c r="F20" i="2"/>
  <c r="F19" i="2"/>
  <c r="N19" i="2"/>
  <c r="O19" i="2" s="1"/>
  <c r="J19" i="2"/>
  <c r="L19" i="2" s="1"/>
  <c r="I19" i="2"/>
  <c r="N18" i="2"/>
  <c r="O18" i="2" s="1"/>
  <c r="J18" i="2"/>
  <c r="L18" i="2" s="1"/>
  <c r="I18" i="2"/>
  <c r="F18" i="2"/>
  <c r="M17" i="2"/>
  <c r="O17" i="2" s="1"/>
  <c r="J17" i="2"/>
  <c r="L17" i="2" s="1"/>
  <c r="I17" i="2"/>
  <c r="O16" i="2"/>
  <c r="N16" i="2"/>
  <c r="J16" i="2"/>
  <c r="L16" i="2" s="1"/>
  <c r="I16" i="2"/>
  <c r="F16" i="2"/>
  <c r="O15" i="2"/>
  <c r="I15" i="2"/>
  <c r="O14" i="2"/>
  <c r="N14" i="2"/>
  <c r="J14" i="2"/>
  <c r="L14" i="2" s="1"/>
  <c r="I14" i="2"/>
  <c r="F14" i="2"/>
  <c r="N13" i="2"/>
  <c r="O13" i="2" s="1"/>
  <c r="L13" i="2"/>
  <c r="J13" i="2"/>
  <c r="I13" i="2"/>
  <c r="F13" i="2"/>
  <c r="O12" i="2"/>
  <c r="N12" i="2"/>
  <c r="J12" i="2"/>
  <c r="L12" i="2" s="1"/>
  <c r="I12" i="2"/>
  <c r="F12" i="2"/>
  <c r="N11" i="2"/>
  <c r="O11" i="2" s="1"/>
  <c r="L11" i="2"/>
  <c r="J11" i="2"/>
  <c r="I11" i="2"/>
  <c r="F11" i="2"/>
  <c r="O10" i="2"/>
  <c r="N10" i="2"/>
  <c r="J10" i="2"/>
  <c r="L10" i="2" s="1"/>
  <c r="I10" i="2"/>
  <c r="F10" i="2"/>
  <c r="N9" i="2"/>
  <c r="O9" i="2" s="1"/>
  <c r="L9" i="2"/>
  <c r="J9" i="2"/>
  <c r="I9" i="2"/>
  <c r="F9" i="2"/>
  <c r="O8" i="2"/>
  <c r="N8" i="2"/>
  <c r="J8" i="2"/>
  <c r="L8" i="2" s="1"/>
  <c r="I8" i="2"/>
  <c r="F8" i="2"/>
  <c r="N7" i="2"/>
  <c r="O7" i="2" s="1"/>
  <c r="L7" i="2"/>
  <c r="J7" i="2"/>
  <c r="I7" i="2"/>
  <c r="F7" i="2"/>
  <c r="O6" i="2"/>
  <c r="N6" i="2"/>
  <c r="J6" i="2"/>
  <c r="L6" i="2" s="1"/>
  <c r="I6" i="2"/>
  <c r="F6" i="2"/>
  <c r="C6" i="2"/>
  <c r="O5" i="2"/>
  <c r="N5" i="2"/>
  <c r="M5" i="2"/>
  <c r="L5" i="2"/>
  <c r="I5" i="2"/>
  <c r="F5" i="2"/>
  <c r="C5" i="2"/>
</calcChain>
</file>

<file path=xl/sharedStrings.xml><?xml version="1.0" encoding="utf-8"?>
<sst xmlns="http://schemas.openxmlformats.org/spreadsheetml/2006/main" count="86" uniqueCount="32">
  <si>
    <t>คณะวิทยาการจัดการ</t>
  </si>
  <si>
    <t>รายงานวัสดุคงเหลือ ประจำปีงบประมาณ พ.ศ. 2561</t>
  </si>
  <si>
    <t>ลำดับ</t>
  </si>
  <si>
    <t>รายการวัสดุ</t>
  </si>
  <si>
    <t>ราคาต่อหน่วย</t>
  </si>
  <si>
    <t xml:space="preserve">ยอดยกมา
</t>
  </si>
  <si>
    <t>รับ</t>
  </si>
  <si>
    <t>จ่าย</t>
  </si>
  <si>
    <t xml:space="preserve">ยอดคงเหลือ 
ณ 31 ก.ค 2561
</t>
  </si>
  <si>
    <t>จำนวน</t>
  </si>
  <si>
    <t>ราคา</t>
  </si>
  <si>
    <t>หน่วย</t>
  </si>
  <si>
    <t>ต่อหน่วย</t>
  </si>
  <si>
    <t>เงิน</t>
  </si>
  <si>
    <t>วัสดุสำนักงาน</t>
  </si>
  <si>
    <t>หมึก MLTD119s</t>
  </si>
  <si>
    <t>หมึก ML2010</t>
  </si>
  <si>
    <t>หมึก ML2250</t>
  </si>
  <si>
    <t>หมึก LTD111S</t>
  </si>
  <si>
    <t>หมึก 92 A</t>
  </si>
  <si>
    <t>หมึก 124A</t>
  </si>
  <si>
    <t>หมึก HP 704</t>
  </si>
  <si>
    <t>หมึก HP15A</t>
  </si>
  <si>
    <t>-</t>
  </si>
  <si>
    <t>หมึก Cannon 325</t>
  </si>
  <si>
    <t>หมึก HP 49A</t>
  </si>
  <si>
    <t>หมึก HP 85A</t>
  </si>
  <si>
    <t>วัสดุคอมพิวเตอร์</t>
  </si>
  <si>
    <t>หมึก 05 A</t>
  </si>
  <si>
    <t>หมึก 13 A</t>
  </si>
  <si>
    <t>รวม</t>
  </si>
  <si>
    <t>ณ  วันที่  30 ก.ย.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</si>
</sst>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H Sarabun New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0">
    <xf numFmtId="0" fontId="0" fillId="0" borderId="0" xfId="0"/>
    <xf numFmtId="43" fontId="3" fillId="0" borderId="0" xfId="2" applyFont="1" applyAlignment="1">
      <alignment horizontal="center"/>
    </xf>
    <xf numFmtId="43" fontId="3" fillId="0" borderId="0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43" fontId="3" fillId="0" borderId="1" xfId="1" applyFont="1" applyBorder="1" applyAlignment="1"/>
    <xf numFmtId="187" fontId="3" fillId="0" borderId="1" xfId="0" applyNumberFormat="1" applyFont="1" applyBorder="1" applyAlignment="1"/>
    <xf numFmtId="0" fontId="3" fillId="0" borderId="1" xfId="0" applyFont="1" applyBorder="1" applyAlignment="1">
      <alignment horizontal="right" vertical="center"/>
    </xf>
    <xf numFmtId="43" fontId="3" fillId="0" borderId="1" xfId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187" fontId="4" fillId="5" borderId="6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/>
    </xf>
    <xf numFmtId="0" fontId="4" fillId="7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/>
    </xf>
    <xf numFmtId="187" fontId="4" fillId="4" borderId="11" xfId="1" applyNumberFormat="1" applyFont="1" applyFill="1" applyBorder="1" applyAlignment="1">
      <alignment horizontal="right" vertical="center"/>
    </xf>
    <xf numFmtId="43" fontId="4" fillId="4" borderId="11" xfId="1" applyFont="1" applyFill="1" applyBorder="1" applyAlignment="1">
      <alignment horizontal="center" vertical="center"/>
    </xf>
    <xf numFmtId="187" fontId="4" fillId="5" borderId="11" xfId="1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3" fontId="4" fillId="5" borderId="11" xfId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right" vertical="center"/>
    </xf>
    <xf numFmtId="43" fontId="4" fillId="6" borderId="11" xfId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right" vertical="center"/>
    </xf>
    <xf numFmtId="43" fontId="4" fillId="7" borderId="11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3" fontId="5" fillId="0" borderId="11" xfId="1" applyFont="1" applyFill="1" applyBorder="1"/>
    <xf numFmtId="187" fontId="5" fillId="0" borderId="11" xfId="1" applyNumberFormat="1" applyFont="1" applyFill="1" applyBorder="1" applyAlignment="1">
      <alignment horizontal="right"/>
    </xf>
    <xf numFmtId="43" fontId="4" fillId="0" borderId="11" xfId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5" fillId="0" borderId="11" xfId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87" fontId="5" fillId="0" borderId="11" xfId="1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4" fillId="0" borderId="11" xfId="1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0" fontId="4" fillId="9" borderId="5" xfId="0" applyFont="1" applyFill="1" applyBorder="1" applyAlignment="1">
      <alignment horizontal="left" vertical="center"/>
    </xf>
    <xf numFmtId="0" fontId="4" fillId="9" borderId="6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4" fillId="9" borderId="5" xfId="0" applyFont="1" applyFill="1" applyBorder="1" applyAlignment="1">
      <alignment horizontal="left" wrapText="1"/>
    </xf>
    <xf numFmtId="0" fontId="4" fillId="9" borderId="6" xfId="0" applyFont="1" applyFill="1" applyBorder="1" applyAlignment="1">
      <alignment horizontal="left" wrapText="1"/>
    </xf>
    <xf numFmtId="0" fontId="4" fillId="9" borderId="7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/>
    </xf>
    <xf numFmtId="43" fontId="0" fillId="0" borderId="0" xfId="0" applyNumberFormat="1"/>
    <xf numFmtId="0" fontId="6" fillId="0" borderId="0" xfId="0" applyFont="1"/>
    <xf numFmtId="0" fontId="5" fillId="0" borderId="11" xfId="0" applyFont="1" applyBorder="1"/>
    <xf numFmtId="0" fontId="5" fillId="8" borderId="5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11" xfId="0" applyFont="1" applyFill="1" applyBorder="1"/>
    <xf numFmtId="43" fontId="5" fillId="8" borderId="11" xfId="0" applyNumberFormat="1" applyFont="1" applyFill="1" applyBorder="1"/>
    <xf numFmtId="0" fontId="4" fillId="8" borderId="5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43" fontId="5" fillId="8" borderId="11" xfId="1" applyFont="1" applyFill="1" applyBorder="1"/>
    <xf numFmtId="0" fontId="4" fillId="8" borderId="11" xfId="1" applyNumberFormat="1" applyFont="1" applyFill="1" applyBorder="1" applyAlignment="1">
      <alignment horizontal="right"/>
    </xf>
    <xf numFmtId="43" fontId="4" fillId="8" borderId="11" xfId="1" applyFont="1" applyFill="1" applyBorder="1" applyAlignment="1">
      <alignment horizontal="center"/>
    </xf>
    <xf numFmtId="43" fontId="5" fillId="8" borderId="11" xfId="1" applyFont="1" applyFill="1" applyBorder="1" applyAlignment="1">
      <alignment horizontal="center"/>
    </xf>
    <xf numFmtId="43" fontId="5" fillId="8" borderId="11" xfId="1" applyFont="1" applyFill="1" applyBorder="1" applyAlignment="1">
      <alignment horizontal="right"/>
    </xf>
    <xf numFmtId="187" fontId="5" fillId="8" borderId="11" xfId="0" applyNumberFormat="1" applyFont="1" applyFill="1" applyBorder="1" applyAlignment="1">
      <alignment horizontal="right" vertical="center"/>
    </xf>
    <xf numFmtId="1" fontId="4" fillId="8" borderId="11" xfId="0" applyNumberFormat="1" applyFont="1" applyFill="1" applyBorder="1" applyAlignment="1">
      <alignment horizontal="right"/>
    </xf>
  </cellXfs>
  <cellStyles count="3">
    <cellStyle name="เครื่องหมายจุลภาค" xfId="1" builtinId="3"/>
    <cellStyle name="เครื่องหมายจุลภาค 2" xfId="2"/>
    <cellStyle name="ปกติ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1a73b4b28cc6e18/&#3619;&#3634;&#3618;&#3591;&#3634;&#3609;&#3614;&#3633;&#3626;&#3604;&#3640;/&#3619;&#3634;&#3618;&#3591;&#3634;&#3609;&#3614;&#3633;&#3626;&#3604;&#3640;%20&#3614;.&#3588;.%20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"/>
      <sheetName val="05 A"/>
      <sheetName val=" 13 A"/>
      <sheetName val="MLTD119s"/>
      <sheetName val="ML2010"/>
      <sheetName val="ML2250"/>
      <sheetName val="LTD111S"/>
      <sheetName val="92 A"/>
      <sheetName val="124"/>
      <sheetName val="หมึก HP 704"/>
      <sheetName val="15 A"/>
      <sheetName val="Cannon 325"/>
      <sheetName val="HP 94 A"/>
      <sheetName val="HP 85 A"/>
      <sheetName val="มึก XEROX CP305 D CM"/>
      <sheetName val="หมึก 35 A"/>
      <sheetName val="กระดาษ A4 อเดียแม็ก 70 แกรม"/>
      <sheetName val="Post it 3M แบบยาว"/>
      <sheetName val="Post it 3M แบบสี่เหลี่ยม"/>
      <sheetName val="ลิควิดเปเปอร์"/>
      <sheetName val="ยางลบ"/>
      <sheetName val="ดินสอ 2B"/>
      <sheetName val="ปากกาเขียน CD"/>
      <sheetName val="ปากกาน้ำเงิน"/>
      <sheetName val="ปากกาไวท์บอร์ด"/>
      <sheetName val="เมาส์"/>
      <sheetName val="สายแปลง VGA เป็น HDMI "/>
      <sheetName val="สายโปรเจคเตอร์ VGA 5 เมตร"/>
      <sheetName val="แผ่น CD-R"/>
      <sheetName val="แผ่น DVD-R"/>
      <sheetName val="เทปใส ยูนิ ขนาด 3 4 นิ้ว แนเล็ก"/>
      <sheetName val="เทปกาว"/>
      <sheetName val="เทปกาว ขนาด 1.5 นิ้ว "/>
      <sheetName val="กาวสองหน้าโฟม 3 เอ็ม"/>
      <sheetName val="กาวสองหน้าแบบบาง"/>
      <sheetName val="แฟ้มซอง ขนาด A4"/>
      <sheetName val="กรรไกร"/>
      <sheetName val="แปลงลบกระดาน"/>
      <sheetName val="คลิปหนีบกระดาษแบบกล่องใหญ่"/>
      <sheetName val="กล่องใส่คลิปหนีบกระดาษ"/>
      <sheetName val="เครื่องเย็บ HD 10N"/>
      <sheetName val="ลวดเย็บแม็ก No.M8-1M"/>
      <sheetName val="เชือกฟาง"/>
      <sheetName val="ถ่าน AA"/>
      <sheetName val="ถ่าน AAA"/>
      <sheetName val="ถ่าน 9V"/>
      <sheetName val="สรุป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S10" sqref="S10"/>
    </sheetView>
  </sheetViews>
  <sheetFormatPr defaultRowHeight="17.25" x14ac:dyDescent="0.4"/>
  <cols>
    <col min="1" max="1" width="6.75" style="65" customWidth="1"/>
    <col min="2" max="2" width="24.75" style="65" customWidth="1"/>
    <col min="3" max="3" width="13.75" style="65" customWidth="1"/>
    <col min="4" max="16384" width="9" style="65"/>
  </cols>
  <sheetData>
    <row r="1" spans="1:15" ht="27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" x14ac:dyDescent="0.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7" x14ac:dyDescent="0.6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7" x14ac:dyDescent="0.6">
      <c r="A4" s="3"/>
      <c r="B4" s="4"/>
      <c r="C4" s="4"/>
      <c r="D4" s="5"/>
      <c r="E4" s="6"/>
      <c r="F4" s="4"/>
      <c r="G4" s="7"/>
      <c r="H4" s="4"/>
      <c r="I4" s="4"/>
      <c r="J4" s="8"/>
      <c r="K4" s="6"/>
      <c r="L4" s="6"/>
      <c r="M4" s="5"/>
      <c r="N4" s="9"/>
      <c r="O4" s="3"/>
    </row>
    <row r="5" spans="1:15" ht="24" x14ac:dyDescent="0.4">
      <c r="A5" s="10" t="s">
        <v>2</v>
      </c>
      <c r="B5" s="11" t="s">
        <v>3</v>
      </c>
      <c r="C5" s="12" t="s">
        <v>4</v>
      </c>
      <c r="D5" s="13" t="s">
        <v>5</v>
      </c>
      <c r="E5" s="14"/>
      <c r="F5" s="15"/>
      <c r="G5" s="16"/>
      <c r="H5" s="17" t="s">
        <v>6</v>
      </c>
      <c r="I5" s="17"/>
      <c r="J5" s="18" t="s">
        <v>7</v>
      </c>
      <c r="K5" s="19"/>
      <c r="L5" s="20"/>
      <c r="M5" s="21" t="s">
        <v>8</v>
      </c>
      <c r="N5" s="22"/>
      <c r="O5" s="23"/>
    </row>
    <row r="6" spans="1:15" ht="24" x14ac:dyDescent="0.4">
      <c r="A6" s="24"/>
      <c r="B6" s="25"/>
      <c r="C6" s="26"/>
      <c r="D6" s="27" t="s">
        <v>9</v>
      </c>
      <c r="E6" s="28" t="s">
        <v>10</v>
      </c>
      <c r="F6" s="28" t="s">
        <v>9</v>
      </c>
      <c r="G6" s="29" t="s">
        <v>9</v>
      </c>
      <c r="H6" s="30" t="s">
        <v>10</v>
      </c>
      <c r="I6" s="31" t="s">
        <v>9</v>
      </c>
      <c r="J6" s="32" t="s">
        <v>9</v>
      </c>
      <c r="K6" s="33" t="s">
        <v>10</v>
      </c>
      <c r="L6" s="33" t="s">
        <v>9</v>
      </c>
      <c r="M6" s="34" t="s">
        <v>9</v>
      </c>
      <c r="N6" s="35" t="s">
        <v>10</v>
      </c>
      <c r="O6" s="35" t="s">
        <v>9</v>
      </c>
    </row>
    <row r="7" spans="1:15" ht="24" x14ac:dyDescent="0.4">
      <c r="A7" s="36"/>
      <c r="B7" s="37"/>
      <c r="C7" s="38"/>
      <c r="D7" s="27" t="s">
        <v>11</v>
      </c>
      <c r="E7" s="28" t="s">
        <v>12</v>
      </c>
      <c r="F7" s="28" t="s">
        <v>13</v>
      </c>
      <c r="G7" s="29" t="s">
        <v>11</v>
      </c>
      <c r="H7" s="30" t="s">
        <v>12</v>
      </c>
      <c r="I7" s="31" t="s">
        <v>13</v>
      </c>
      <c r="J7" s="32" t="s">
        <v>11</v>
      </c>
      <c r="K7" s="33" t="s">
        <v>12</v>
      </c>
      <c r="L7" s="33" t="s">
        <v>13</v>
      </c>
      <c r="M7" s="34" t="s">
        <v>11</v>
      </c>
      <c r="N7" s="35" t="s">
        <v>12</v>
      </c>
      <c r="O7" s="35" t="s">
        <v>13</v>
      </c>
    </row>
    <row r="8" spans="1:15" ht="24" x14ac:dyDescent="0.4">
      <c r="A8" s="57" t="s">
        <v>14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</row>
    <row r="9" spans="1:15" ht="24" x14ac:dyDescent="0.55000000000000004">
      <c r="A9" s="39"/>
      <c r="B9" s="40"/>
      <c r="C9" s="41"/>
      <c r="D9" s="42"/>
      <c r="E9" s="43"/>
      <c r="F9" s="44"/>
      <c r="G9" s="45"/>
      <c r="H9" s="45"/>
      <c r="I9" s="45"/>
      <c r="J9" s="46"/>
      <c r="K9" s="44"/>
      <c r="L9" s="41"/>
      <c r="M9" s="47"/>
      <c r="N9" s="43"/>
      <c r="O9" s="44"/>
    </row>
    <row r="10" spans="1:15" ht="24" x14ac:dyDescent="0.55000000000000004">
      <c r="A10" s="39"/>
      <c r="B10" s="40"/>
      <c r="C10" s="41"/>
      <c r="D10" s="42"/>
      <c r="E10" s="43"/>
      <c r="F10" s="44"/>
      <c r="G10" s="45"/>
      <c r="H10" s="45"/>
      <c r="I10" s="45"/>
      <c r="J10" s="46"/>
      <c r="K10" s="45"/>
      <c r="L10" s="41"/>
      <c r="M10" s="48"/>
      <c r="N10" s="43"/>
      <c r="O10" s="44"/>
    </row>
    <row r="11" spans="1:15" ht="24" x14ac:dyDescent="0.55000000000000004">
      <c r="A11" s="39"/>
      <c r="B11" s="40"/>
      <c r="C11" s="41"/>
      <c r="D11" s="42"/>
      <c r="E11" s="43"/>
      <c r="F11" s="44"/>
      <c r="G11" s="45"/>
      <c r="H11" s="45"/>
      <c r="I11" s="45"/>
      <c r="J11" s="46"/>
      <c r="K11" s="45"/>
      <c r="L11" s="41"/>
      <c r="M11" s="48"/>
      <c r="N11" s="43"/>
      <c r="O11" s="44"/>
    </row>
    <row r="12" spans="1:15" ht="24" x14ac:dyDescent="0.55000000000000004">
      <c r="A12" s="39"/>
      <c r="B12" s="40"/>
      <c r="C12" s="41"/>
      <c r="D12" s="42"/>
      <c r="E12" s="43"/>
      <c r="F12" s="44"/>
      <c r="G12" s="45"/>
      <c r="H12" s="45"/>
      <c r="I12" s="45"/>
      <c r="J12" s="46"/>
      <c r="K12" s="45"/>
      <c r="L12" s="41"/>
      <c r="M12" s="48"/>
      <c r="N12" s="43"/>
      <c r="O12" s="44"/>
    </row>
    <row r="13" spans="1:15" ht="24" x14ac:dyDescent="0.55000000000000004">
      <c r="A13" s="39"/>
      <c r="B13" s="40"/>
      <c r="C13" s="41"/>
      <c r="D13" s="42"/>
      <c r="E13" s="43"/>
      <c r="F13" s="44"/>
      <c r="G13" s="45"/>
      <c r="H13" s="45"/>
      <c r="I13" s="45"/>
      <c r="J13" s="46"/>
      <c r="K13" s="45"/>
      <c r="L13" s="41"/>
      <c r="M13" s="48"/>
      <c r="N13" s="43"/>
      <c r="O13" s="44"/>
    </row>
    <row r="14" spans="1:15" ht="24" x14ac:dyDescent="0.55000000000000004">
      <c r="A14" s="39"/>
      <c r="B14" s="40"/>
      <c r="C14" s="41"/>
      <c r="D14" s="42"/>
      <c r="E14" s="43"/>
      <c r="F14" s="44"/>
      <c r="G14" s="45"/>
      <c r="H14" s="45"/>
      <c r="I14" s="45"/>
      <c r="J14" s="46"/>
      <c r="K14" s="45"/>
      <c r="L14" s="41"/>
      <c r="M14" s="48"/>
      <c r="N14" s="43"/>
      <c r="O14" s="44"/>
    </row>
    <row r="15" spans="1:15" ht="24" x14ac:dyDescent="0.55000000000000004">
      <c r="A15" s="39"/>
      <c r="B15" s="40"/>
      <c r="C15" s="41"/>
      <c r="D15" s="42"/>
      <c r="E15" s="43"/>
      <c r="F15" s="44"/>
      <c r="G15" s="45"/>
      <c r="H15" s="45"/>
      <c r="I15" s="45"/>
      <c r="J15" s="46"/>
      <c r="K15" s="45"/>
      <c r="L15" s="41"/>
      <c r="M15" s="48"/>
      <c r="N15" s="43"/>
      <c r="O15" s="44"/>
    </row>
    <row r="16" spans="1:15" ht="24" x14ac:dyDescent="0.55000000000000004">
      <c r="A16" s="39"/>
      <c r="B16" s="40"/>
      <c r="C16" s="41"/>
      <c r="D16" s="42"/>
      <c r="E16" s="43"/>
      <c r="F16" s="44"/>
      <c r="G16" s="45"/>
      <c r="H16" s="45"/>
      <c r="I16" s="45"/>
      <c r="J16" s="46"/>
      <c r="K16" s="45"/>
      <c r="L16" s="41"/>
      <c r="M16" s="48"/>
      <c r="N16" s="43"/>
      <c r="O16" s="44"/>
    </row>
    <row r="17" spans="1:15" ht="24" x14ac:dyDescent="0.55000000000000004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5"/>
      <c r="L17" s="41"/>
      <c r="M17" s="48"/>
      <c r="N17" s="43"/>
      <c r="O17" s="44"/>
    </row>
    <row r="18" spans="1:15" ht="24" x14ac:dyDescent="0.55000000000000004">
      <c r="A18" s="63"/>
      <c r="B18" s="63"/>
      <c r="C18" s="41"/>
      <c r="D18" s="42"/>
      <c r="E18" s="43"/>
      <c r="F18" s="44"/>
      <c r="G18" s="45"/>
      <c r="H18" s="45"/>
      <c r="I18" s="45"/>
      <c r="J18" s="46"/>
      <c r="K18" s="44"/>
      <c r="L18" s="41"/>
      <c r="M18" s="48"/>
      <c r="N18" s="43"/>
      <c r="O18" s="44"/>
    </row>
    <row r="19" spans="1:15" ht="24" x14ac:dyDescent="0.55000000000000004">
      <c r="A19" s="63"/>
      <c r="B19" s="63"/>
      <c r="C19" s="41"/>
      <c r="D19" s="42"/>
      <c r="E19" s="43"/>
      <c r="F19" s="44"/>
      <c r="G19" s="53"/>
      <c r="H19" s="44"/>
      <c r="I19" s="45"/>
      <c r="J19" s="46"/>
      <c r="K19" s="46"/>
      <c r="L19" s="45"/>
      <c r="M19" s="48"/>
      <c r="N19" s="43"/>
      <c r="O19" s="44"/>
    </row>
    <row r="20" spans="1:15" ht="24" x14ac:dyDescent="0.55000000000000004">
      <c r="A20" s="39"/>
      <c r="B20" s="40"/>
      <c r="C20" s="41"/>
      <c r="D20" s="54"/>
      <c r="E20" s="43"/>
      <c r="F20" s="44"/>
      <c r="G20" s="45"/>
      <c r="H20" s="45"/>
      <c r="I20" s="45"/>
      <c r="J20" s="46"/>
      <c r="K20" s="45"/>
      <c r="L20" s="41"/>
      <c r="M20" s="48"/>
      <c r="N20" s="43"/>
      <c r="O20" s="44"/>
    </row>
    <row r="21" spans="1:15" ht="24" x14ac:dyDescent="0.55000000000000004">
      <c r="A21" s="39"/>
      <c r="B21" s="40"/>
      <c r="C21" s="41"/>
      <c r="D21" s="54"/>
      <c r="E21" s="43"/>
      <c r="F21" s="44"/>
      <c r="G21" s="53"/>
      <c r="H21" s="44"/>
      <c r="I21" s="45"/>
      <c r="J21" s="46"/>
      <c r="K21" s="44"/>
      <c r="L21" s="41"/>
      <c r="M21" s="48"/>
      <c r="N21" s="43"/>
      <c r="O21" s="44"/>
    </row>
    <row r="22" spans="1:15" ht="24" x14ac:dyDescent="0.55000000000000004">
      <c r="A22" s="39"/>
      <c r="B22" s="40"/>
      <c r="C22" s="41"/>
      <c r="D22" s="42"/>
      <c r="E22" s="43"/>
      <c r="F22" s="44"/>
      <c r="G22" s="45"/>
      <c r="H22" s="45"/>
      <c r="I22" s="45"/>
      <c r="J22" s="46"/>
      <c r="K22" s="45"/>
      <c r="L22" s="41"/>
      <c r="M22" s="48"/>
      <c r="N22" s="43"/>
      <c r="O22" s="44"/>
    </row>
    <row r="23" spans="1:15" ht="24" x14ac:dyDescent="0.55000000000000004">
      <c r="A23" s="71" t="s">
        <v>30</v>
      </c>
      <c r="B23" s="72"/>
      <c r="C23" s="73"/>
      <c r="D23" s="74"/>
      <c r="E23" s="75"/>
      <c r="F23" s="76"/>
      <c r="G23" s="77"/>
      <c r="H23" s="77"/>
      <c r="I23" s="77"/>
      <c r="J23" s="78"/>
      <c r="K23" s="75"/>
      <c r="L23" s="73"/>
      <c r="M23" s="79"/>
      <c r="N23" s="75"/>
      <c r="O23" s="76"/>
    </row>
    <row r="24" spans="1:15" ht="24" x14ac:dyDescent="0.55000000000000004">
      <c r="A24" s="60" t="s">
        <v>27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/>
    </row>
    <row r="25" spans="1:15" ht="24" x14ac:dyDescent="0.55000000000000004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24" x14ac:dyDescent="0.55000000000000004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24" x14ac:dyDescent="0.55000000000000004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24" x14ac:dyDescent="0.55000000000000004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24" x14ac:dyDescent="0.55000000000000004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24" x14ac:dyDescent="0.55000000000000004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24" x14ac:dyDescent="0.55000000000000004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24" x14ac:dyDescent="0.55000000000000004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24" x14ac:dyDescent="0.5500000000000000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24" x14ac:dyDescent="0.5500000000000000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24" x14ac:dyDescent="0.5500000000000000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24" x14ac:dyDescent="0.55000000000000004">
      <c r="A36" s="71" t="s">
        <v>30</v>
      </c>
      <c r="B36" s="72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</sheetData>
  <mergeCells count="13">
    <mergeCell ref="A24:O24"/>
    <mergeCell ref="A23:B23"/>
    <mergeCell ref="A36:B36"/>
    <mergeCell ref="A8:O8"/>
    <mergeCell ref="A1:O1"/>
    <mergeCell ref="A2:O2"/>
    <mergeCell ref="A3:O3"/>
    <mergeCell ref="A5:A7"/>
    <mergeCell ref="B5:B7"/>
    <mergeCell ref="C5:C6"/>
    <mergeCell ref="D5:F5"/>
    <mergeCell ref="J5:L5"/>
    <mergeCell ref="M5:O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H22" sqref="H22"/>
    </sheetView>
  </sheetViews>
  <sheetFormatPr defaultRowHeight="14.25" x14ac:dyDescent="0.2"/>
  <cols>
    <col min="1" max="1" width="9.125" bestFit="1" customWidth="1"/>
    <col min="2" max="2" width="16.875" customWidth="1"/>
    <col min="3" max="3" width="0" hidden="1" customWidth="1"/>
    <col min="4" max="4" width="9.125" bestFit="1" customWidth="1"/>
    <col min="5" max="5" width="12" bestFit="1" customWidth="1"/>
    <col min="6" max="6" width="12.75" customWidth="1"/>
    <col min="7" max="8" width="9.125" bestFit="1" customWidth="1"/>
    <col min="9" max="9" width="11.25" customWidth="1"/>
    <col min="10" max="10" width="11.25" bestFit="1" customWidth="1"/>
    <col min="11" max="11" width="9.5" bestFit="1" customWidth="1"/>
    <col min="12" max="12" width="10.875" customWidth="1"/>
    <col min="13" max="13" width="10.625" bestFit="1" customWidth="1"/>
    <col min="14" max="14" width="10.75" bestFit="1" customWidth="1"/>
    <col min="15" max="15" width="11.25" customWidth="1"/>
  </cols>
  <sheetData>
    <row r="1" spans="1:15" ht="24" x14ac:dyDescent="0.2">
      <c r="A1" s="10" t="s">
        <v>2</v>
      </c>
      <c r="B1" s="11" t="s">
        <v>3</v>
      </c>
      <c r="C1" s="12" t="s">
        <v>4</v>
      </c>
      <c r="D1" s="13" t="s">
        <v>5</v>
      </c>
      <c r="E1" s="14"/>
      <c r="F1" s="15"/>
      <c r="G1" s="16"/>
      <c r="H1" s="17" t="s">
        <v>6</v>
      </c>
      <c r="I1" s="17"/>
      <c r="J1" s="18" t="s">
        <v>7</v>
      </c>
      <c r="K1" s="19"/>
      <c r="L1" s="20"/>
      <c r="M1" s="21" t="s">
        <v>8</v>
      </c>
      <c r="N1" s="22"/>
      <c r="O1" s="23"/>
    </row>
    <row r="2" spans="1:15" ht="24" x14ac:dyDescent="0.2">
      <c r="A2" s="24"/>
      <c r="B2" s="25"/>
      <c r="C2" s="26"/>
      <c r="D2" s="27" t="s">
        <v>9</v>
      </c>
      <c r="E2" s="28" t="s">
        <v>10</v>
      </c>
      <c r="F2" s="28" t="s">
        <v>9</v>
      </c>
      <c r="G2" s="29" t="s">
        <v>9</v>
      </c>
      <c r="H2" s="30" t="s">
        <v>10</v>
      </c>
      <c r="I2" s="31" t="s">
        <v>9</v>
      </c>
      <c r="J2" s="32" t="s">
        <v>9</v>
      </c>
      <c r="K2" s="33" t="s">
        <v>10</v>
      </c>
      <c r="L2" s="33" t="s">
        <v>9</v>
      </c>
      <c r="M2" s="34" t="s">
        <v>9</v>
      </c>
      <c r="N2" s="35" t="s">
        <v>10</v>
      </c>
      <c r="O2" s="35" t="s">
        <v>9</v>
      </c>
    </row>
    <row r="3" spans="1:15" ht="24" x14ac:dyDescent="0.2">
      <c r="A3" s="36"/>
      <c r="B3" s="37"/>
      <c r="C3" s="38"/>
      <c r="D3" s="27" t="s">
        <v>11</v>
      </c>
      <c r="E3" s="28" t="s">
        <v>12</v>
      </c>
      <c r="F3" s="28" t="s">
        <v>13</v>
      </c>
      <c r="G3" s="29" t="s">
        <v>11</v>
      </c>
      <c r="H3" s="30" t="s">
        <v>12</v>
      </c>
      <c r="I3" s="31" t="s">
        <v>13</v>
      </c>
      <c r="J3" s="32" t="s">
        <v>11</v>
      </c>
      <c r="K3" s="33" t="s">
        <v>12</v>
      </c>
      <c r="L3" s="33" t="s">
        <v>13</v>
      </c>
      <c r="M3" s="34" t="s">
        <v>11</v>
      </c>
      <c r="N3" s="35" t="s">
        <v>12</v>
      </c>
      <c r="O3" s="35" t="s">
        <v>13</v>
      </c>
    </row>
    <row r="4" spans="1:15" ht="24" x14ac:dyDescent="0.2">
      <c r="A4" s="57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1:15" ht="24" x14ac:dyDescent="0.55000000000000004">
      <c r="A5" s="39">
        <v>1</v>
      </c>
      <c r="B5" s="40" t="s">
        <v>28</v>
      </c>
      <c r="C5" s="41" t="e">
        <f>'[1]05 A'!D1</f>
        <v>#REF!</v>
      </c>
      <c r="D5" s="42">
        <v>5</v>
      </c>
      <c r="E5" s="43">
        <v>3460</v>
      </c>
      <c r="F5" s="44">
        <f>D5*E5</f>
        <v>17300</v>
      </c>
      <c r="G5" s="45">
        <v>0</v>
      </c>
      <c r="H5" s="45">
        <v>0</v>
      </c>
      <c r="I5" s="45">
        <f>G5*H5</f>
        <v>0</v>
      </c>
      <c r="J5" s="46">
        <v>0</v>
      </c>
      <c r="K5" s="44">
        <v>3460</v>
      </c>
      <c r="L5" s="41">
        <f>K5*J5</f>
        <v>0</v>
      </c>
      <c r="M5" s="47">
        <f>5</f>
        <v>5</v>
      </c>
      <c r="N5" s="43">
        <f>E5</f>
        <v>3460</v>
      </c>
      <c r="O5" s="44">
        <f>M5*N5</f>
        <v>17300</v>
      </c>
    </row>
    <row r="6" spans="1:15" ht="24" x14ac:dyDescent="0.55000000000000004">
      <c r="A6" s="39">
        <v>2</v>
      </c>
      <c r="B6" s="40" t="s">
        <v>29</v>
      </c>
      <c r="C6" s="41" t="e">
        <f>'[1] 13 A'!D1</f>
        <v>#REF!</v>
      </c>
      <c r="D6" s="42">
        <v>3</v>
      </c>
      <c r="E6" s="43">
        <v>4335</v>
      </c>
      <c r="F6" s="44">
        <f t="shared" ref="F6:F14" si="0">D6*E6</f>
        <v>13005</v>
      </c>
      <c r="G6" s="45">
        <v>0</v>
      </c>
      <c r="H6" s="45">
        <v>0</v>
      </c>
      <c r="I6" s="45">
        <f t="shared" ref="I6:I19" si="1">G6*H6</f>
        <v>0</v>
      </c>
      <c r="J6" s="46">
        <f t="shared" ref="J6:J19" si="2">D6-M6</f>
        <v>0</v>
      </c>
      <c r="K6" s="45">
        <v>0</v>
      </c>
      <c r="L6" s="41">
        <f t="shared" ref="L6:L19" si="3">K6*J6</f>
        <v>0</v>
      </c>
      <c r="M6" s="48">
        <v>3</v>
      </c>
      <c r="N6" s="43">
        <f t="shared" ref="N6:N19" si="4">E6</f>
        <v>4335</v>
      </c>
      <c r="O6" s="44">
        <f t="shared" ref="O6:O19" si="5">M6*N6</f>
        <v>13005</v>
      </c>
    </row>
    <row r="7" spans="1:15" ht="24" x14ac:dyDescent="0.55000000000000004">
      <c r="A7" s="39">
        <v>3</v>
      </c>
      <c r="B7" s="40" t="s">
        <v>15</v>
      </c>
      <c r="C7" s="41">
        <v>2510</v>
      </c>
      <c r="D7" s="42">
        <v>2</v>
      </c>
      <c r="E7" s="43">
        <v>2510</v>
      </c>
      <c r="F7" s="44">
        <f t="shared" si="0"/>
        <v>5020</v>
      </c>
      <c r="G7" s="45">
        <v>0</v>
      </c>
      <c r="H7" s="45">
        <v>0</v>
      </c>
      <c r="I7" s="45">
        <f t="shared" si="1"/>
        <v>0</v>
      </c>
      <c r="J7" s="46">
        <f t="shared" si="2"/>
        <v>0</v>
      </c>
      <c r="K7" s="45">
        <v>0</v>
      </c>
      <c r="L7" s="41">
        <f t="shared" si="3"/>
        <v>0</v>
      </c>
      <c r="M7" s="48">
        <v>2</v>
      </c>
      <c r="N7" s="43">
        <f t="shared" si="4"/>
        <v>2510</v>
      </c>
      <c r="O7" s="44">
        <f t="shared" si="5"/>
        <v>5020</v>
      </c>
    </row>
    <row r="8" spans="1:15" ht="24" x14ac:dyDescent="0.55000000000000004">
      <c r="A8" s="39">
        <v>4</v>
      </c>
      <c r="B8" s="40" t="s">
        <v>16</v>
      </c>
      <c r="C8" s="41">
        <v>3580</v>
      </c>
      <c r="D8" s="42">
        <v>3</v>
      </c>
      <c r="E8" s="43">
        <v>3580</v>
      </c>
      <c r="F8" s="44">
        <f t="shared" si="0"/>
        <v>10740</v>
      </c>
      <c r="G8" s="45">
        <v>0</v>
      </c>
      <c r="H8" s="45">
        <v>0</v>
      </c>
      <c r="I8" s="45">
        <f t="shared" si="1"/>
        <v>0</v>
      </c>
      <c r="J8" s="46">
        <f t="shared" si="2"/>
        <v>0</v>
      </c>
      <c r="K8" s="45">
        <v>0</v>
      </c>
      <c r="L8" s="41">
        <f t="shared" si="3"/>
        <v>0</v>
      </c>
      <c r="M8" s="48">
        <v>3</v>
      </c>
      <c r="N8" s="43">
        <f t="shared" si="4"/>
        <v>3580</v>
      </c>
      <c r="O8" s="44">
        <f t="shared" si="5"/>
        <v>10740</v>
      </c>
    </row>
    <row r="9" spans="1:15" ht="24" x14ac:dyDescent="0.55000000000000004">
      <c r="A9" s="39">
        <v>5</v>
      </c>
      <c r="B9" s="40" t="s">
        <v>17</v>
      </c>
      <c r="C9" s="41">
        <v>4530</v>
      </c>
      <c r="D9" s="42">
        <v>1</v>
      </c>
      <c r="E9" s="43">
        <v>4530</v>
      </c>
      <c r="F9" s="44">
        <f t="shared" si="0"/>
        <v>4530</v>
      </c>
      <c r="G9" s="45">
        <v>0</v>
      </c>
      <c r="H9" s="45">
        <v>0</v>
      </c>
      <c r="I9" s="45">
        <f t="shared" si="1"/>
        <v>0</v>
      </c>
      <c r="J9" s="46">
        <f t="shared" si="2"/>
        <v>0</v>
      </c>
      <c r="K9" s="45">
        <v>0</v>
      </c>
      <c r="L9" s="41">
        <f t="shared" si="3"/>
        <v>0</v>
      </c>
      <c r="M9" s="48">
        <v>1</v>
      </c>
      <c r="N9" s="43">
        <f t="shared" si="4"/>
        <v>4530</v>
      </c>
      <c r="O9" s="44">
        <f t="shared" si="5"/>
        <v>4530</v>
      </c>
    </row>
    <row r="10" spans="1:15" ht="24" x14ac:dyDescent="0.55000000000000004">
      <c r="A10" s="39">
        <v>6</v>
      </c>
      <c r="B10" s="40" t="s">
        <v>18</v>
      </c>
      <c r="C10" s="41">
        <v>1590</v>
      </c>
      <c r="D10" s="42">
        <v>1</v>
      </c>
      <c r="E10" s="43">
        <v>1590</v>
      </c>
      <c r="F10" s="44">
        <f t="shared" si="0"/>
        <v>1590</v>
      </c>
      <c r="G10" s="45">
        <v>0</v>
      </c>
      <c r="H10" s="45">
        <v>0</v>
      </c>
      <c r="I10" s="45">
        <f t="shared" si="1"/>
        <v>0</v>
      </c>
      <c r="J10" s="46">
        <f t="shared" si="2"/>
        <v>1</v>
      </c>
      <c r="K10" s="45">
        <v>1590</v>
      </c>
      <c r="L10" s="41">
        <f t="shared" si="3"/>
        <v>1590</v>
      </c>
      <c r="M10" s="48">
        <v>0</v>
      </c>
      <c r="N10" s="43">
        <f t="shared" si="4"/>
        <v>1590</v>
      </c>
      <c r="O10" s="44">
        <f t="shared" si="5"/>
        <v>0</v>
      </c>
    </row>
    <row r="11" spans="1:15" ht="24" x14ac:dyDescent="0.55000000000000004">
      <c r="A11" s="39">
        <v>7</v>
      </c>
      <c r="B11" s="40" t="s">
        <v>19</v>
      </c>
      <c r="C11" s="41">
        <v>3100</v>
      </c>
      <c r="D11" s="42">
        <v>2</v>
      </c>
      <c r="E11" s="43">
        <v>3100</v>
      </c>
      <c r="F11" s="44">
        <f t="shared" si="0"/>
        <v>6200</v>
      </c>
      <c r="G11" s="45">
        <v>0</v>
      </c>
      <c r="H11" s="45">
        <v>0</v>
      </c>
      <c r="I11" s="45">
        <f t="shared" si="1"/>
        <v>0</v>
      </c>
      <c r="J11" s="46">
        <f t="shared" si="2"/>
        <v>0</v>
      </c>
      <c r="K11" s="45">
        <v>0</v>
      </c>
      <c r="L11" s="41">
        <f t="shared" si="3"/>
        <v>0</v>
      </c>
      <c r="M11" s="48">
        <v>2</v>
      </c>
      <c r="N11" s="43">
        <f t="shared" si="4"/>
        <v>3100</v>
      </c>
      <c r="O11" s="44">
        <f t="shared" si="5"/>
        <v>6200</v>
      </c>
    </row>
    <row r="12" spans="1:15" ht="24" x14ac:dyDescent="0.55000000000000004">
      <c r="A12" s="39">
        <v>8</v>
      </c>
      <c r="B12" s="40" t="s">
        <v>20</v>
      </c>
      <c r="C12" s="41">
        <v>3610</v>
      </c>
      <c r="D12" s="42">
        <v>1</v>
      </c>
      <c r="E12" s="43">
        <v>3610</v>
      </c>
      <c r="F12" s="44">
        <f t="shared" si="0"/>
        <v>3610</v>
      </c>
      <c r="G12" s="45">
        <v>0</v>
      </c>
      <c r="H12" s="45">
        <v>0</v>
      </c>
      <c r="I12" s="45">
        <f t="shared" si="1"/>
        <v>0</v>
      </c>
      <c r="J12" s="46">
        <f t="shared" si="2"/>
        <v>0</v>
      </c>
      <c r="K12" s="45">
        <v>0</v>
      </c>
      <c r="L12" s="41">
        <f t="shared" si="3"/>
        <v>0</v>
      </c>
      <c r="M12" s="48">
        <v>1</v>
      </c>
      <c r="N12" s="43">
        <f t="shared" si="4"/>
        <v>3610</v>
      </c>
      <c r="O12" s="44">
        <f t="shared" si="5"/>
        <v>3610</v>
      </c>
    </row>
    <row r="13" spans="1:15" ht="24" x14ac:dyDescent="0.55000000000000004">
      <c r="A13" s="39">
        <v>9</v>
      </c>
      <c r="B13" s="40" t="s">
        <v>21</v>
      </c>
      <c r="C13" s="41">
        <v>480</v>
      </c>
      <c r="D13" s="42">
        <v>4</v>
      </c>
      <c r="E13" s="43">
        <v>480</v>
      </c>
      <c r="F13" s="44">
        <f t="shared" si="0"/>
        <v>1920</v>
      </c>
      <c r="G13" s="45">
        <v>0</v>
      </c>
      <c r="H13" s="45">
        <v>0</v>
      </c>
      <c r="I13" s="45">
        <f t="shared" si="1"/>
        <v>0</v>
      </c>
      <c r="J13" s="46">
        <f>D13-M13</f>
        <v>0</v>
      </c>
      <c r="K13" s="45">
        <v>0</v>
      </c>
      <c r="L13" s="41">
        <f t="shared" si="3"/>
        <v>0</v>
      </c>
      <c r="M13" s="48">
        <v>4</v>
      </c>
      <c r="N13" s="43">
        <f t="shared" si="4"/>
        <v>480</v>
      </c>
      <c r="O13" s="44">
        <f t="shared" si="5"/>
        <v>1920</v>
      </c>
    </row>
    <row r="14" spans="1:15" ht="24" x14ac:dyDescent="0.55000000000000004">
      <c r="A14" s="49">
        <v>10</v>
      </c>
      <c r="B14" s="50" t="s">
        <v>22</v>
      </c>
      <c r="C14" s="41">
        <v>3350</v>
      </c>
      <c r="D14" s="42">
        <v>2</v>
      </c>
      <c r="E14" s="43">
        <v>3350</v>
      </c>
      <c r="F14" s="44">
        <f t="shared" si="0"/>
        <v>6700</v>
      </c>
      <c r="G14" s="45">
        <v>0</v>
      </c>
      <c r="H14" s="45">
        <v>0</v>
      </c>
      <c r="I14" s="45">
        <f t="shared" si="1"/>
        <v>0</v>
      </c>
      <c r="J14" s="46">
        <f t="shared" si="2"/>
        <v>1</v>
      </c>
      <c r="K14" s="44">
        <v>3350</v>
      </c>
      <c r="L14" s="41">
        <f t="shared" si="3"/>
        <v>3350</v>
      </c>
      <c r="M14" s="48">
        <v>1</v>
      </c>
      <c r="N14" s="43">
        <f t="shared" si="4"/>
        <v>3350</v>
      </c>
      <c r="O14" s="44">
        <f t="shared" si="5"/>
        <v>3350</v>
      </c>
    </row>
    <row r="15" spans="1:15" ht="24" x14ac:dyDescent="0.55000000000000004">
      <c r="A15" s="51"/>
      <c r="B15" s="52"/>
      <c r="C15" s="41">
        <v>2835.5</v>
      </c>
      <c r="D15" s="42"/>
      <c r="E15" s="43"/>
      <c r="F15" s="44"/>
      <c r="G15" s="53">
        <v>8</v>
      </c>
      <c r="H15" s="44">
        <v>2835.5</v>
      </c>
      <c r="I15" s="45">
        <f t="shared" si="1"/>
        <v>22684</v>
      </c>
      <c r="J15" s="46">
        <v>0</v>
      </c>
      <c r="K15" s="46" t="s">
        <v>23</v>
      </c>
      <c r="L15" s="45" t="s">
        <v>23</v>
      </c>
      <c r="M15" s="48">
        <v>8</v>
      </c>
      <c r="N15" s="43">
        <v>2835.5</v>
      </c>
      <c r="O15" s="44">
        <f>M15*N15</f>
        <v>22684</v>
      </c>
    </row>
    <row r="16" spans="1:15" ht="24" x14ac:dyDescent="0.55000000000000004">
      <c r="A16" s="39">
        <v>11</v>
      </c>
      <c r="B16" s="40" t="s">
        <v>24</v>
      </c>
      <c r="C16" s="41">
        <v>2600</v>
      </c>
      <c r="D16" s="54">
        <v>17</v>
      </c>
      <c r="E16" s="43">
        <v>2600</v>
      </c>
      <c r="F16" s="44">
        <f>D16*E16</f>
        <v>44200</v>
      </c>
      <c r="G16" s="45">
        <v>0</v>
      </c>
      <c r="H16" s="45">
        <v>0</v>
      </c>
      <c r="I16" s="45">
        <f t="shared" si="1"/>
        <v>0</v>
      </c>
      <c r="J16" s="46">
        <f t="shared" si="2"/>
        <v>17</v>
      </c>
      <c r="K16" s="45">
        <v>2600</v>
      </c>
      <c r="L16" s="41">
        <f t="shared" si="3"/>
        <v>44200</v>
      </c>
      <c r="M16" s="48">
        <v>0</v>
      </c>
      <c r="N16" s="43">
        <f t="shared" si="4"/>
        <v>2600</v>
      </c>
      <c r="O16" s="44">
        <f t="shared" si="5"/>
        <v>0</v>
      </c>
    </row>
    <row r="17" spans="1:15" ht="24" x14ac:dyDescent="0.55000000000000004">
      <c r="A17" s="39"/>
      <c r="B17" s="40"/>
      <c r="C17" s="41">
        <v>2193.5</v>
      </c>
      <c r="D17" s="54"/>
      <c r="E17" s="43"/>
      <c r="F17" s="44"/>
      <c r="G17" s="53">
        <v>12</v>
      </c>
      <c r="H17" s="44">
        <v>2193.5</v>
      </c>
      <c r="I17" s="45">
        <f t="shared" si="1"/>
        <v>26322</v>
      </c>
      <c r="J17" s="46">
        <f>12-3</f>
        <v>9</v>
      </c>
      <c r="K17" s="44">
        <v>2193.5</v>
      </c>
      <c r="L17" s="41">
        <f t="shared" si="3"/>
        <v>19741.5</v>
      </c>
      <c r="M17" s="48">
        <f>12-9</f>
        <v>3</v>
      </c>
      <c r="N17" s="43">
        <v>2193.5</v>
      </c>
      <c r="O17" s="44">
        <f t="shared" si="5"/>
        <v>6580.5</v>
      </c>
    </row>
    <row r="18" spans="1:15" ht="24" x14ac:dyDescent="0.55000000000000004">
      <c r="A18" s="39">
        <v>12</v>
      </c>
      <c r="B18" s="40" t="s">
        <v>25</v>
      </c>
      <c r="C18" s="41">
        <v>3750</v>
      </c>
      <c r="D18" s="42">
        <v>1</v>
      </c>
      <c r="E18" s="43">
        <v>3750</v>
      </c>
      <c r="F18" s="44">
        <f>D18*E18</f>
        <v>3750</v>
      </c>
      <c r="G18" s="45">
        <v>0</v>
      </c>
      <c r="H18" s="45">
        <v>0</v>
      </c>
      <c r="I18" s="45">
        <f t="shared" si="1"/>
        <v>0</v>
      </c>
      <c r="J18" s="46">
        <f t="shared" si="2"/>
        <v>0</v>
      </c>
      <c r="K18" s="45">
        <v>0</v>
      </c>
      <c r="L18" s="41">
        <f t="shared" si="3"/>
        <v>0</v>
      </c>
      <c r="M18" s="48">
        <v>1</v>
      </c>
      <c r="N18" s="43">
        <f t="shared" si="4"/>
        <v>3750</v>
      </c>
      <c r="O18" s="44">
        <f t="shared" si="5"/>
        <v>3750</v>
      </c>
    </row>
    <row r="19" spans="1:15" ht="24" x14ac:dyDescent="0.55000000000000004">
      <c r="A19" s="39">
        <v>13</v>
      </c>
      <c r="B19" s="40" t="s">
        <v>26</v>
      </c>
      <c r="C19" s="41">
        <v>3100</v>
      </c>
      <c r="D19" s="55">
        <v>6</v>
      </c>
      <c r="E19" s="43">
        <v>3100</v>
      </c>
      <c r="F19" s="44">
        <f>D19*E19</f>
        <v>18600</v>
      </c>
      <c r="G19" s="45">
        <v>0</v>
      </c>
      <c r="H19" s="45">
        <v>0</v>
      </c>
      <c r="I19" s="45">
        <f t="shared" si="1"/>
        <v>0</v>
      </c>
      <c r="J19" s="46">
        <f t="shared" si="2"/>
        <v>6</v>
      </c>
      <c r="K19" s="43">
        <v>3100</v>
      </c>
      <c r="L19" s="41">
        <f t="shared" si="3"/>
        <v>18600</v>
      </c>
      <c r="M19" s="56">
        <v>0</v>
      </c>
      <c r="N19" s="43">
        <f t="shared" si="4"/>
        <v>3100</v>
      </c>
      <c r="O19" s="44">
        <f t="shared" si="5"/>
        <v>0</v>
      </c>
    </row>
    <row r="20" spans="1:15" ht="24" x14ac:dyDescent="0.55000000000000004">
      <c r="A20" s="67" t="s">
        <v>30</v>
      </c>
      <c r="B20" s="68"/>
      <c r="C20" s="69"/>
      <c r="D20" s="67"/>
      <c r="E20" s="68"/>
      <c r="F20" s="70">
        <f>SUM(F5:F19)</f>
        <v>137165</v>
      </c>
      <c r="G20" s="67"/>
      <c r="H20" s="68"/>
      <c r="I20" s="70">
        <f>SUM(I5:I19)</f>
        <v>49006</v>
      </c>
      <c r="J20" s="67"/>
      <c r="K20" s="68"/>
      <c r="L20" s="70">
        <f>SUM(L5:L19)</f>
        <v>87481.5</v>
      </c>
      <c r="M20" s="67"/>
      <c r="N20" s="68"/>
      <c r="O20" s="70">
        <f>SUM(O5:O19)</f>
        <v>98689.5</v>
      </c>
    </row>
    <row r="23" spans="1:15" x14ac:dyDescent="0.2">
      <c r="M23" s="64"/>
    </row>
  </sheetData>
  <mergeCells count="14">
    <mergeCell ref="A4:O4"/>
    <mergeCell ref="A14:A15"/>
    <mergeCell ref="B14:B15"/>
    <mergeCell ref="A20:B20"/>
    <mergeCell ref="D20:E20"/>
    <mergeCell ref="G20:H20"/>
    <mergeCell ref="J20:K20"/>
    <mergeCell ref="M20:N20"/>
    <mergeCell ref="A1:A3"/>
    <mergeCell ref="B1:B3"/>
    <mergeCell ref="C1:C2"/>
    <mergeCell ref="D1:F1"/>
    <mergeCell ref="J1:L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ฟอร์มวัสดุ</vt:lpstr>
      <vt:lpstr>ตัวอย่าง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Thammarat</dc:creator>
  <cp:lastModifiedBy>Thammarat</cp:lastModifiedBy>
  <dcterms:created xsi:type="dcterms:W3CDTF">2018-08-21T03:44:14Z</dcterms:created>
  <dcterms:modified xsi:type="dcterms:W3CDTF">2018-08-21T03:54:42Z</dcterms:modified>
</cp:coreProperties>
</file>