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0" windowHeight="7515" activeTab="1"/>
  </bookViews>
  <sheets>
    <sheet name="บัญชีวัสดุ" sheetId="49" r:id="rId1"/>
    <sheet name="รายงานวัสดุคงเหลือ 64" sheetId="52" r:id="rId2"/>
    <sheet name="ตัวอย่างสูตร" sheetId="53" r:id="rId3"/>
    <sheet name="Sheet2" sheetId="51" r:id="rId4"/>
    <sheet name="Sheet1" sheetId="44" state="hidden" r:id="rId5"/>
  </sheets>
  <definedNames>
    <definedName name="_xlnm.Print_Area" localSheetId="2">ตัวอย่างสูตร!$A$1:$N$44</definedName>
    <definedName name="_xlnm.Print_Area" localSheetId="1">'รายงานวัสดุคงเหลือ 64'!$A$1:$N$35</definedName>
  </definedNames>
  <calcPr calcId="144525"/>
</workbook>
</file>

<file path=xl/calcChain.xml><?xml version="1.0" encoding="utf-8"?>
<calcChain xmlns="http://schemas.openxmlformats.org/spreadsheetml/2006/main">
  <c r="I36" i="49" l="1"/>
  <c r="I38" i="49" s="1"/>
  <c r="J38" i="49" s="1"/>
  <c r="H38" i="49"/>
  <c r="I43" i="53"/>
  <c r="G43" i="53"/>
  <c r="G44" i="53" s="1"/>
  <c r="F43" i="53"/>
  <c r="D43" i="53"/>
  <c r="C43" i="53"/>
  <c r="C44" i="53" s="1"/>
  <c r="M42" i="53"/>
  <c r="N42" i="53" s="1"/>
  <c r="L42" i="53"/>
  <c r="K42" i="53"/>
  <c r="J42" i="53"/>
  <c r="H42" i="53"/>
  <c r="E42" i="53"/>
  <c r="N41" i="53"/>
  <c r="M41" i="53"/>
  <c r="L41" i="53"/>
  <c r="J41" i="53"/>
  <c r="K41" i="53" s="1"/>
  <c r="H41" i="53"/>
  <c r="E41" i="53"/>
  <c r="M40" i="53"/>
  <c r="L40" i="53"/>
  <c r="N40" i="53" s="1"/>
  <c r="K40" i="53"/>
  <c r="J40" i="53"/>
  <c r="H40" i="53"/>
  <c r="E40" i="53"/>
  <c r="M39" i="53"/>
  <c r="L39" i="53"/>
  <c r="N39" i="53" s="1"/>
  <c r="J39" i="53"/>
  <c r="K39" i="53" s="1"/>
  <c r="H39" i="53"/>
  <c r="E39" i="53"/>
  <c r="M38" i="53"/>
  <c r="N38" i="53" s="1"/>
  <c r="L38" i="53"/>
  <c r="K38" i="53"/>
  <c r="J38" i="53"/>
  <c r="H38" i="53"/>
  <c r="E38" i="53"/>
  <c r="N37" i="53"/>
  <c r="M37" i="53"/>
  <c r="L37" i="53"/>
  <c r="J37" i="53"/>
  <c r="K37" i="53" s="1"/>
  <c r="H37" i="53"/>
  <c r="E37" i="53"/>
  <c r="M36" i="53"/>
  <c r="L36" i="53"/>
  <c r="N36" i="53" s="1"/>
  <c r="K36" i="53"/>
  <c r="J36" i="53"/>
  <c r="H36" i="53"/>
  <c r="E36" i="53"/>
  <c r="M35" i="53"/>
  <c r="L35" i="53"/>
  <c r="N35" i="53" s="1"/>
  <c r="J35" i="53"/>
  <c r="K35" i="53" s="1"/>
  <c r="H35" i="53"/>
  <c r="E35" i="53"/>
  <c r="M34" i="53"/>
  <c r="N34" i="53" s="1"/>
  <c r="L34" i="53"/>
  <c r="K34" i="53"/>
  <c r="J34" i="53"/>
  <c r="H34" i="53"/>
  <c r="E34" i="53"/>
  <c r="N33" i="53"/>
  <c r="M33" i="53"/>
  <c r="L33" i="53"/>
  <c r="J33" i="53"/>
  <c r="K33" i="53" s="1"/>
  <c r="H33" i="53"/>
  <c r="E33" i="53"/>
  <c r="M32" i="53"/>
  <c r="L32" i="53"/>
  <c r="N32" i="53" s="1"/>
  <c r="K32" i="53"/>
  <c r="J32" i="53"/>
  <c r="H32" i="53"/>
  <c r="E32" i="53"/>
  <c r="M31" i="53"/>
  <c r="L31" i="53"/>
  <c r="N31" i="53" s="1"/>
  <c r="J31" i="53"/>
  <c r="K31" i="53" s="1"/>
  <c r="H31" i="53"/>
  <c r="E31" i="53"/>
  <c r="M30" i="53"/>
  <c r="N30" i="53" s="1"/>
  <c r="L30" i="53"/>
  <c r="K30" i="53"/>
  <c r="J30" i="53"/>
  <c r="H30" i="53"/>
  <c r="E30" i="53"/>
  <c r="N29" i="53"/>
  <c r="M29" i="53"/>
  <c r="L29" i="53"/>
  <c r="J29" i="53"/>
  <c r="K29" i="53" s="1"/>
  <c r="H29" i="53"/>
  <c r="E29" i="53"/>
  <c r="M28" i="53"/>
  <c r="L28" i="53"/>
  <c r="N28" i="53" s="1"/>
  <c r="K28" i="53"/>
  <c r="J28" i="53"/>
  <c r="H28" i="53"/>
  <c r="E28" i="53"/>
  <c r="M27" i="53"/>
  <c r="L27" i="53"/>
  <c r="N27" i="53" s="1"/>
  <c r="J27" i="53"/>
  <c r="K27" i="53" s="1"/>
  <c r="H27" i="53"/>
  <c r="E27" i="53"/>
  <c r="M26" i="53"/>
  <c r="N26" i="53" s="1"/>
  <c r="L26" i="53"/>
  <c r="K26" i="53"/>
  <c r="J26" i="53"/>
  <c r="H26" i="53"/>
  <c r="E26" i="53"/>
  <c r="N25" i="53"/>
  <c r="M25" i="53"/>
  <c r="L25" i="53"/>
  <c r="J25" i="53"/>
  <c r="K25" i="53" s="1"/>
  <c r="H25" i="53"/>
  <c r="E25" i="53"/>
  <c r="M24" i="53"/>
  <c r="L24" i="53"/>
  <c r="N24" i="53" s="1"/>
  <c r="K24" i="53"/>
  <c r="J24" i="53"/>
  <c r="H24" i="53"/>
  <c r="E24" i="53"/>
  <c r="M23" i="53"/>
  <c r="L23" i="53"/>
  <c r="N23" i="53" s="1"/>
  <c r="J23" i="53"/>
  <c r="K23" i="53" s="1"/>
  <c r="H23" i="53"/>
  <c r="E23" i="53"/>
  <c r="M22" i="53"/>
  <c r="N22" i="53" s="1"/>
  <c r="L22" i="53"/>
  <c r="K22" i="53"/>
  <c r="J22" i="53"/>
  <c r="H22" i="53"/>
  <c r="E22" i="53"/>
  <c r="N21" i="53"/>
  <c r="M21" i="53"/>
  <c r="L21" i="53"/>
  <c r="J21" i="53"/>
  <c r="K21" i="53" s="1"/>
  <c r="H21" i="53"/>
  <c r="E21" i="53"/>
  <c r="M20" i="53"/>
  <c r="L20" i="53"/>
  <c r="N20" i="53" s="1"/>
  <c r="K20" i="53"/>
  <c r="J20" i="53"/>
  <c r="H20" i="53"/>
  <c r="E20" i="53"/>
  <c r="M19" i="53"/>
  <c r="L19" i="53"/>
  <c r="N19" i="53" s="1"/>
  <c r="J19" i="53"/>
  <c r="K19" i="53" s="1"/>
  <c r="H19" i="53"/>
  <c r="E19" i="53"/>
  <c r="M18" i="53"/>
  <c r="N18" i="53" s="1"/>
  <c r="L18" i="53"/>
  <c r="K18" i="53"/>
  <c r="J18" i="53"/>
  <c r="H18" i="53"/>
  <c r="E18" i="53"/>
  <c r="N17" i="53"/>
  <c r="M17" i="53"/>
  <c r="L17" i="53"/>
  <c r="J17" i="53"/>
  <c r="K17" i="53" s="1"/>
  <c r="H17" i="53"/>
  <c r="E17" i="53"/>
  <c r="M16" i="53"/>
  <c r="L16" i="53"/>
  <c r="N16" i="53" s="1"/>
  <c r="K16" i="53"/>
  <c r="J16" i="53"/>
  <c r="H16" i="53"/>
  <c r="E16" i="53"/>
  <c r="M15" i="53"/>
  <c r="L15" i="53"/>
  <c r="N15" i="53" s="1"/>
  <c r="J15" i="53"/>
  <c r="K15" i="53" s="1"/>
  <c r="H15" i="53"/>
  <c r="E15" i="53"/>
  <c r="M14" i="53"/>
  <c r="N14" i="53" s="1"/>
  <c r="N43" i="53" s="1"/>
  <c r="L14" i="53"/>
  <c r="L43" i="53" s="1"/>
  <c r="K14" i="53"/>
  <c r="J14" i="53"/>
  <c r="J43" i="53" s="1"/>
  <c r="H14" i="53"/>
  <c r="H43" i="53" s="1"/>
  <c r="E14" i="53"/>
  <c r="E43" i="53" s="1"/>
  <c r="I12" i="53"/>
  <c r="I44" i="53" s="1"/>
  <c r="G12" i="53"/>
  <c r="F12" i="53"/>
  <c r="F44" i="53" s="1"/>
  <c r="D12" i="53"/>
  <c r="D44" i="53" s="1"/>
  <c r="C12" i="53"/>
  <c r="N11" i="53"/>
  <c r="M11" i="53"/>
  <c r="L11" i="53"/>
  <c r="J11" i="53"/>
  <c r="J12" i="53" s="1"/>
  <c r="J44" i="53" s="1"/>
  <c r="H11" i="53"/>
  <c r="E11" i="53"/>
  <c r="M10" i="53"/>
  <c r="L10" i="53"/>
  <c r="N10" i="53" s="1"/>
  <c r="K10" i="53"/>
  <c r="J10" i="53"/>
  <c r="H10" i="53"/>
  <c r="E10" i="53"/>
  <c r="M9" i="53"/>
  <c r="L9" i="53"/>
  <c r="N9" i="53" s="1"/>
  <c r="J9" i="53"/>
  <c r="K9" i="53" s="1"/>
  <c r="H9" i="53"/>
  <c r="E9" i="53"/>
  <c r="E12" i="53" s="1"/>
  <c r="M8" i="53"/>
  <c r="M12" i="53" s="1"/>
  <c r="L8" i="53"/>
  <c r="K8" i="53"/>
  <c r="J8" i="53"/>
  <c r="H8" i="53"/>
  <c r="H12" i="53" s="1"/>
  <c r="H44" i="53" s="1"/>
  <c r="E8" i="53"/>
  <c r="M44" i="53" l="1"/>
  <c r="E44" i="53"/>
  <c r="K43" i="53"/>
  <c r="K11" i="53"/>
  <c r="K12" i="53" s="1"/>
  <c r="K44" i="53" s="1"/>
  <c r="L12" i="53"/>
  <c r="L44" i="53" s="1"/>
  <c r="M43" i="53"/>
  <c r="N8" i="53"/>
  <c r="N12" i="53" s="1"/>
  <c r="N44" i="53" s="1"/>
  <c r="L8" i="52" l="1"/>
  <c r="N8" i="52" s="1"/>
  <c r="K8" i="52"/>
  <c r="H11" i="52"/>
  <c r="L11" i="52"/>
  <c r="N11" i="52" s="1"/>
  <c r="K11" i="52"/>
  <c r="H8" i="52"/>
  <c r="E8" i="52"/>
  <c r="J36" i="49" l="1"/>
  <c r="F36" i="49"/>
  <c r="J11" i="49" l="1"/>
</calcChain>
</file>

<file path=xl/sharedStrings.xml><?xml version="1.0" encoding="utf-8"?>
<sst xmlns="http://schemas.openxmlformats.org/spreadsheetml/2006/main" count="259" uniqueCount="131">
  <si>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</si>
  <si>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</si>
  <si>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</si>
  <si>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</si>
  <si>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</si>
  <si>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</si>
  <si>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</si>
  <si>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</si>
  <si>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</si>
  <si>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</si>
  <si>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</si>
  <si>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</si>
  <si>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 xml:space="preserve"> 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</si>
  <si>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</si>
  <si>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</si>
  <si>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</si>
  <si>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</si>
  <si>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</si>
  <si>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</si>
  <si>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</si>
  <si>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</si>
  <si>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</si>
  <si>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รีม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</si>
  <si>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</si>
  <si>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</si>
  <si>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</si>
  <si>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</si>
  <si>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</si>
  <si>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</si>
  <si>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</si>
  <si>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</si>
  <si>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</si>
  <si>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</si>
  <si>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</si>
  <si>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</si>
  <si>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</si>
  <si>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</si>
  <si>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r>
      <t xml:space="preserve">หน่วยงาน        </t>
    </r>
    <r>
      <rPr>
        <sz val="16"/>
        <rFont val="TH SarabunPSK"/>
        <family val="2"/>
      </rPr>
      <t xml:space="preserve">: </t>
    </r>
    <r>
      <rPr>
        <sz val="14"/>
        <rFont val="TH SarabunPSK"/>
        <family val="2"/>
      </rPr>
      <t>สาขาวิชาการท่องเที่ยวและการโรงแรม</t>
    </r>
  </si>
  <si>
    <t>: กระดาษการ์ด 120 แกรม</t>
  </si>
  <si>
    <t>: สีม่วง</t>
  </si>
  <si>
    <r>
      <t xml:space="preserve">หน่วยงาน        </t>
    </r>
    <r>
      <rPr>
        <sz val="16"/>
        <rFont val="TH SarabunPSK"/>
        <family val="2"/>
      </rPr>
      <t>: สาขาวิชาการท่องเที่ยวและการโรงแรม</t>
    </r>
  </si>
  <si>
    <t>ยอดยกมาจากปีงบประมาณ 2563</t>
  </si>
  <si>
    <t>: ใบ</t>
  </si>
  <si>
    <t>: เหยือกแก้วสแตนเลสสำหรับชงกาแฟ</t>
  </si>
  <si>
    <t>: 350 มล.</t>
  </si>
  <si>
    <t>ศิริชัยศึกษาภัณฑ์</t>
  </si>
  <si>
    <t>เล่มที่ 28 เลขที่ 8</t>
  </si>
  <si>
    <t>5 เม.ย. 2564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</si>
  <si>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</si>
  <si>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</si>
  <si>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</si>
  <si>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ยอดยกมา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</si>
  <si>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</si>
  <si>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</si>
  <si>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</si>
  <si>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</si>
  <si>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</si>
  <si>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</si>
  <si>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</si>
  <si>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วัสดุงานบ้านงานครัว</t>
  </si>
  <si>
    <t>กระดาษการ์ด 120 แกรม</t>
  </si>
  <si>
    <t>การคำนวณ ยอดยกมา</t>
  </si>
  <si>
    <t xml:space="preserve">การคำนวณ ยอดรับ </t>
  </si>
  <si>
    <t>* ตัวหนังสือสีแดง เป็นข้อมูลที่มาจาก "บัญชีวัสดุสาขา" ที่เป็นยอดยกมาจากปีงบประมาณ 2563</t>
  </si>
  <si>
    <t>1 ต.ค. 2563</t>
  </si>
  <si>
    <t>เหยือกแก้วสแตนเลสสำหรับชงกาแฟ</t>
  </si>
  <si>
    <t>ใส่เลข 0</t>
  </si>
  <si>
    <t>=C8*D8</t>
  </si>
  <si>
    <t>* ตัวหนังสือสีม่วง เป็นข้อมูลที่มาจาก "บัญชีวัสดุสาขา" ที่เป็นยอดซื้อเข้าในปีงบประมาณ 2564 ( เดือนตุลาคม 2563 - เดือนกันยายน 2564)</t>
  </si>
  <si>
    <t>* ตัวเลข 440 ได้มาจาก 2 x 220 ใช้สูตร =C8*D8 (ใส่เครื่องหมาย = ด้วย) ก็คือ เลือกช่องจำนวนหน่วย (C8) คูณ (*) ช่องราคาต่อหน่วย (D8) เคาะ enter จะได้ 440</t>
  </si>
  <si>
    <t xml:space="preserve">การคำนวณ ยอดจ่าย </t>
  </si>
  <si>
    <t>* รวมยอดการเบิกจาก "บัญชีวัสดุสาขา" ของรายการ เช่น เหยือกแก้วสแตนเลสสำหรับชงกาแฟ ในปีงบประมาณ 2564 มีผู้เบิกไปทั้งหมด 2 ใบ ให้ใส่เลข 2 ในช่องจ่าย</t>
  </si>
  <si>
    <t>* ตัวเลข 780 ได้มาจาก 2 x 390 ใช้สูตร =I11*J11 (ใส่เครื่องหมาย = ด้วย) ก็คือ เลือกช่องจำนวนหน่วย (I11) คูณ (*) ช่องราคาต่อหน่วย (J11) เคาะ enter จะได้ 780</t>
  </si>
  <si>
    <t>* ตัวเลข 1,950 ได้มาจาก 5 x 390 ใช้สูตร =F11*G11 (ใส่เครื่องหมาย = ด้วย) ก็คือ เลือกช่องจำนวนหน่วย (F11) คูณ (*) ช่องราคาต่อหน่วย (G11) เคาะ enter จะได้ 1,950</t>
  </si>
  <si>
    <t xml:space="preserve">การคำนวณ ยอดคงเหลือ </t>
  </si>
  <si>
    <t>=F8*G8</t>
  </si>
  <si>
    <t>=C8-I8</t>
  </si>
  <si>
    <t>=L8*M8</t>
  </si>
  <si>
    <t xml:space="preserve">* วัสดุที่เป็นรายการยอดยกมา จะไม่มีรายการรับเข้า ในช่อง "จำนวนหน่วย" "ช่องราคาต่อหน่วย"  ให้ใส่เลข 0 จะขึ้น - ช่องจำนวนเงิน ให้ใส่สูตร =F8*G8 </t>
  </si>
  <si>
    <t>=F11*G11</t>
  </si>
  <si>
    <t>=I11*J11</t>
  </si>
  <si>
    <t>* วัสดุที่มาจากยอดยกมาจากปีงบประมาณ 2563 ใช้สูตร จำนวนหน่วย (ยอดยกมา) คือ 2 - จำนวนหน่วย (ยอดจ่าย) คือ 1 ดังนี้ =C8-I8 เคาะ enter จะได้ 1 ในช่องคงเหลือ</t>
  </si>
  <si>
    <t>* ตัวเลข 220 ได้มาจาก 1 x 220 ใช้สูตร =L8*M8 (ใส่เครื่องหมาย = ด้วย) ก็คือ เลือกช่องจำนวนหน่วย (L8) คูณ (*) ช่องราคาต่อหน่วย (M8) เคาะ enter จะได้ 220</t>
  </si>
  <si>
    <t>การคำนวณ ยอดรวม</t>
  </si>
  <si>
    <t>การคำนวณ ยอดรวมทั้งสิ้น</t>
  </si>
  <si>
    <t>สาขาวิชาดนตรีศึกษา หมายเหตุ * กรอกเฉพาะช่องจ่าย คอลัมน์ จำนวนหน่วย</t>
  </si>
  <si>
    <t>มีดคัตเตอร์ ขนาด 9 มม.</t>
  </si>
  <si>
    <t>คัตเตอร์</t>
  </si>
  <si>
    <t>ซองเอกสาร (พลาสติก) สีขาว</t>
  </si>
  <si>
    <t>ซองเอกสาร (พลาสติก) สีเหลือง</t>
  </si>
  <si>
    <t>วัสดุดนตรีและนาฏศิลป์</t>
  </si>
  <si>
    <t>เชือกร้อยระนาด</t>
  </si>
  <si>
    <t>ตะกั่ว</t>
  </si>
  <si>
    <t>ไม้นวมระนาดเอก</t>
  </si>
  <si>
    <t>ไม้นวมระนาดทุ้ม</t>
  </si>
  <si>
    <t>ไม้นวมฆ้องวงใหญ่</t>
  </si>
  <si>
    <t>ไม้นวมฆ้องวงเล็ก</t>
  </si>
  <si>
    <t>กาวดินน้ำมัน</t>
  </si>
  <si>
    <t>สายเอกซอด้วง</t>
  </si>
  <si>
    <t>สายทุ้มซอด้วง</t>
  </si>
  <si>
    <t>สายเอกซออู้</t>
  </si>
  <si>
    <t>สายทุ้ม ซออู้</t>
  </si>
  <si>
    <t>ลิ้นอัลโต้แซ็กโซโฟน</t>
  </si>
  <si>
    <t>ลิ้นเทนเนอร์แซ็กโซโฟน</t>
  </si>
  <si>
    <t>ลิ้นคลาริเน็ต</t>
  </si>
  <si>
    <t>น้ำยาเช็ดไวโอลิน</t>
  </si>
  <si>
    <t>ผ้าเช็ดเครื่อง</t>
  </si>
  <si>
    <t>สายไวโอลิน</t>
  </si>
  <si>
    <t>สายเชลโล</t>
  </si>
  <si>
    <t>สายวิโอลา</t>
  </si>
  <si>
    <t>D'addario สำหรับเบส 4 สาย</t>
  </si>
  <si>
    <t>ยางสน</t>
  </si>
  <si>
    <t>น้ำยาขัดไวโอลิน</t>
  </si>
  <si>
    <t>ชอล์คทาลูกบิด</t>
  </si>
  <si>
    <t>Polishing Cloth S</t>
  </si>
  <si>
    <t>Silver Polish</t>
  </si>
  <si>
    <t xml:space="preserve">สายกีตาร์ไฟฟ้า เบอร์ 10 </t>
  </si>
  <si>
    <t>รวมทั้งสิ้น</t>
  </si>
  <si>
    <t xml:space="preserve"> * รวมจำนวนยอดรวม ของแต่ละประเภท คลิ๊กเลือกสัญญลักษณ์ ผลรวมอัตโนมัติ นำมาบวกกันของแต่ละประเภท จะได้ยอดรวมทั้งสิ้น ดูได้จาก sheet "ตัวอย่างสูตร"</t>
  </si>
  <si>
    <t xml:space="preserve"> * รวมทุกรายการในแนวตั้งของแต่ละแถว โดยคลิ๊ก สัญลักษณ์ ผลรวมอัตโนมัติ เลือกตัวเลขในแนวตั้งทุกตัว และเคาะ enter จะได้ยอดรวมในแนวตั้งของแต่ละแถว ดูได้จาก sheet "ตัวอย่างสูตร"</t>
  </si>
  <si>
    <t>6 เม.ย. 2546</t>
  </si>
  <si>
    <t>นางสุดารัตน์ เลศงาม</t>
  </si>
  <si>
    <t>จ.1</t>
  </si>
  <si>
    <t>: วัสดุงานบ้านงานครัว</t>
  </si>
  <si>
    <t>(ว.ด.ป.ที่เบิก)</t>
  </si>
  <si>
    <t>(ชื่อผู้เบิก)</t>
  </si>
  <si>
    <t>(จ่ายครั้งที่ 1)</t>
  </si>
  <si>
    <t>การคำนวณช่องราคา</t>
  </si>
  <si>
    <t>=I36*390</t>
  </si>
  <si>
    <t>=E36*390</t>
  </si>
  <si>
    <t xml:space="preserve">  * นำช่องจำนวน x ราคาต่อหน่วย เช่น 5 x 390 ใช้สูตร =E36*390 และเคาะ enter จะได้ 1,950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</si>
</sst>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7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PSK"/>
      <family val="2"/>
    </font>
    <font>
      <sz val="16"/>
      <color rgb="FF00B050"/>
      <name val="TH SarabunPSK"/>
      <family val="2"/>
    </font>
    <font>
      <sz val="16"/>
      <color rgb="FF0033CC"/>
      <name val="TH SarabunPSK"/>
      <family val="2"/>
    </font>
    <font>
      <b/>
      <sz val="16"/>
      <color rgb="FF0033CC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rgb="FF00B050"/>
      <name val="TH SarabunPSK"/>
      <family val="2"/>
    </font>
    <font>
      <sz val="16"/>
      <color rgb="FFCC00CC"/>
      <name val="TH SarabunPSK"/>
      <family val="2"/>
    </font>
    <font>
      <b/>
      <sz val="16"/>
      <color rgb="FFCC00CC"/>
      <name val="TH SarabunPSK"/>
      <family val="2"/>
    </font>
    <font>
      <sz val="16"/>
      <color rgb="FFFF6600"/>
      <name val="TH SarabunPSK"/>
      <family val="2"/>
    </font>
    <font>
      <b/>
      <sz val="16"/>
      <color rgb="FFFF6600"/>
      <name val="TH SarabunPSK"/>
      <family val="2"/>
    </font>
    <font>
      <b/>
      <sz val="16"/>
      <color rgb="FF66CCFF"/>
      <name val="TH SarabunPSK"/>
      <family val="2"/>
    </font>
    <font>
      <b/>
      <u val="double"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187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0" fontId="10" fillId="0" borderId="0"/>
    <xf numFmtId="0" fontId="2" fillId="0" borderId="0"/>
    <xf numFmtId="0" fontId="3" fillId="0" borderId="0"/>
    <xf numFmtId="0" fontId="1" fillId="0" borderId="0"/>
  </cellStyleXfs>
  <cellXfs count="247">
    <xf numFmtId="0" fontId="0" fillId="0" borderId="0" xfId="0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/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 shrinkToFit="1"/>
    </xf>
    <xf numFmtId="3" fontId="4" fillId="0" borderId="5" xfId="0" quotePrefix="1" applyNumberFormat="1" applyFont="1" applyBorder="1" applyAlignment="1">
      <alignment horizontal="center"/>
    </xf>
    <xf numFmtId="4" fontId="4" fillId="0" borderId="6" xfId="0" quotePrefix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5" xfId="0" applyFont="1" applyBorder="1" applyAlignment="1"/>
    <xf numFmtId="0" fontId="4" fillId="0" borderId="5" xfId="0" quotePrefix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4" fontId="4" fillId="0" borderId="5" xfId="0" quotePrefix="1" applyNumberFormat="1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49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4" fontId="4" fillId="0" borderId="11" xfId="0" quotePrefix="1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/>
    <xf numFmtId="3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87" fontId="4" fillId="0" borderId="8" xfId="1" applyFont="1" applyBorder="1" applyAlignment="1">
      <alignment horizontal="center"/>
    </xf>
    <xf numFmtId="0" fontId="4" fillId="0" borderId="12" xfId="0" applyFont="1" applyBorder="1" applyAlignment="1"/>
    <xf numFmtId="0" fontId="4" fillId="0" borderId="8" xfId="0" applyFont="1" applyBorder="1" applyAlignment="1"/>
    <xf numFmtId="4" fontId="4" fillId="0" borderId="10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2" fontId="4" fillId="0" borderId="5" xfId="0" quotePrefix="1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shrinkToFit="1"/>
    </xf>
    <xf numFmtId="4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4" fillId="0" borderId="13" xfId="0" applyNumberFormat="1" applyFont="1" applyBorder="1" applyAlignment="1">
      <alignment horizontal="center"/>
    </xf>
    <xf numFmtId="0" fontId="8" fillId="0" borderId="0" xfId="3" applyFont="1"/>
    <xf numFmtId="43" fontId="13" fillId="0" borderId="2" xfId="2" applyFont="1" applyBorder="1" applyAlignment="1">
      <alignment horizontal="center"/>
    </xf>
    <xf numFmtId="43" fontId="13" fillId="0" borderId="17" xfId="2" applyFont="1" applyFill="1" applyBorder="1" applyAlignment="1">
      <alignment horizontal="center"/>
    </xf>
    <xf numFmtId="43" fontId="13" fillId="0" borderId="7" xfId="2" applyFont="1" applyBorder="1" applyAlignment="1">
      <alignment horizontal="center"/>
    </xf>
    <xf numFmtId="43" fontId="13" fillId="0" borderId="9" xfId="2" applyFont="1" applyFill="1" applyBorder="1" applyAlignment="1">
      <alignment horizontal="center"/>
    </xf>
    <xf numFmtId="188" fontId="13" fillId="0" borderId="2" xfId="2" applyNumberFormat="1" applyFont="1" applyBorder="1" applyAlignment="1">
      <alignment horizontal="center"/>
    </xf>
    <xf numFmtId="188" fontId="13" fillId="0" borderId="20" xfId="2" applyNumberFormat="1" applyFont="1" applyBorder="1" applyAlignment="1">
      <alignment horizontal="center"/>
    </xf>
    <xf numFmtId="43" fontId="13" fillId="0" borderId="1" xfId="2" applyFont="1" applyBorder="1" applyAlignment="1">
      <alignment horizontal="center"/>
    </xf>
    <xf numFmtId="43" fontId="13" fillId="0" borderId="21" xfId="2" applyFont="1" applyFill="1" applyBorder="1" applyAlignment="1">
      <alignment horizontal="center"/>
    </xf>
    <xf numFmtId="188" fontId="13" fillId="0" borderId="1" xfId="2" applyNumberFormat="1" applyFont="1" applyBorder="1" applyAlignment="1">
      <alignment horizontal="center"/>
    </xf>
    <xf numFmtId="188" fontId="13" fillId="0" borderId="22" xfId="2" applyNumberFormat="1" applyFont="1" applyBorder="1" applyAlignment="1">
      <alignment horizontal="center"/>
    </xf>
    <xf numFmtId="0" fontId="8" fillId="0" borderId="12" xfId="4" applyFont="1" applyBorder="1" applyAlignment="1">
      <alignment horizontal="center"/>
    </xf>
    <xf numFmtId="43" fontId="13" fillId="0" borderId="13" xfId="2" applyFont="1" applyFill="1" applyBorder="1" applyAlignment="1">
      <alignment horizontal="center"/>
    </xf>
    <xf numFmtId="188" fontId="8" fillId="0" borderId="12" xfId="2" applyNumberFormat="1" applyFont="1" applyBorder="1" applyAlignment="1">
      <alignment horizontal="center"/>
    </xf>
    <xf numFmtId="43" fontId="8" fillId="0" borderId="5" xfId="2" applyFont="1" applyBorder="1"/>
    <xf numFmtId="43" fontId="8" fillId="0" borderId="8" xfId="2" applyFont="1" applyBorder="1"/>
    <xf numFmtId="188" fontId="8" fillId="0" borderId="5" xfId="2" applyNumberFormat="1" applyFont="1" applyBorder="1"/>
    <xf numFmtId="43" fontId="8" fillId="0" borderId="5" xfId="2" applyFont="1" applyFill="1" applyBorder="1"/>
    <xf numFmtId="188" fontId="8" fillId="0" borderId="23" xfId="2" applyNumberFormat="1" applyFont="1" applyBorder="1"/>
    <xf numFmtId="0" fontId="8" fillId="0" borderId="8" xfId="4" applyFont="1" applyBorder="1" applyAlignment="1">
      <alignment horizontal="center"/>
    </xf>
    <xf numFmtId="43" fontId="13" fillId="0" borderId="24" xfId="2" applyFont="1" applyFill="1" applyBorder="1" applyAlignment="1">
      <alignment horizontal="center"/>
    </xf>
    <xf numFmtId="188" fontId="8" fillId="0" borderId="8" xfId="2" applyNumberFormat="1" applyFont="1" applyBorder="1" applyAlignment="1">
      <alignment horizontal="center"/>
    </xf>
    <xf numFmtId="188" fontId="8" fillId="0" borderId="7" xfId="2" applyNumberFormat="1" applyFont="1" applyBorder="1"/>
    <xf numFmtId="43" fontId="8" fillId="0" borderId="7" xfId="2" applyFont="1" applyBorder="1"/>
    <xf numFmtId="188" fontId="8" fillId="0" borderId="25" xfId="2" applyNumberFormat="1" applyFont="1" applyBorder="1"/>
    <xf numFmtId="43" fontId="8" fillId="0" borderId="4" xfId="2" applyFont="1" applyFill="1" applyBorder="1"/>
    <xf numFmtId="188" fontId="8" fillId="0" borderId="5" xfId="2" applyNumberFormat="1" applyFont="1" applyBorder="1" applyAlignment="1">
      <alignment horizontal="center"/>
    </xf>
    <xf numFmtId="43" fontId="8" fillId="0" borderId="8" xfId="2" applyFont="1" applyFill="1" applyBorder="1"/>
    <xf numFmtId="0" fontId="13" fillId="0" borderId="18" xfId="4" applyFont="1" applyBorder="1" applyAlignment="1">
      <alignment horizontal="center"/>
    </xf>
    <xf numFmtId="43" fontId="13" fillId="0" borderId="14" xfId="2" applyFont="1" applyFill="1" applyBorder="1" applyAlignment="1">
      <alignment horizontal="center"/>
    </xf>
    <xf numFmtId="188" fontId="13" fillId="0" borderId="18" xfId="2" applyNumberFormat="1" applyFont="1" applyBorder="1" applyAlignment="1">
      <alignment horizontal="center"/>
    </xf>
    <xf numFmtId="188" fontId="8" fillId="0" borderId="8" xfId="2" applyNumberFormat="1" applyFont="1" applyBorder="1"/>
    <xf numFmtId="188" fontId="8" fillId="0" borderId="26" xfId="2" applyNumberFormat="1" applyFont="1" applyBorder="1"/>
    <xf numFmtId="0" fontId="8" fillId="0" borderId="5" xfId="4" applyFont="1" applyBorder="1" applyAlignment="1">
      <alignment horizontal="center"/>
    </xf>
    <xf numFmtId="43" fontId="8" fillId="0" borderId="6" xfId="2" applyFont="1" applyBorder="1"/>
    <xf numFmtId="43" fontId="8" fillId="0" borderId="6" xfId="2" applyFont="1" applyFill="1" applyBorder="1"/>
    <xf numFmtId="188" fontId="8" fillId="0" borderId="6" xfId="2" applyNumberFormat="1" applyFont="1" applyBorder="1"/>
    <xf numFmtId="188" fontId="8" fillId="0" borderId="27" xfId="2" applyNumberFormat="1" applyFont="1" applyBorder="1"/>
    <xf numFmtId="0" fontId="13" fillId="0" borderId="1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43" fontId="8" fillId="0" borderId="0" xfId="2" applyFont="1" applyFill="1" applyBorder="1"/>
    <xf numFmtId="188" fontId="8" fillId="0" borderId="0" xfId="2" applyNumberFormat="1" applyFont="1" applyBorder="1" applyAlignment="1">
      <alignment horizontal="center"/>
    </xf>
    <xf numFmtId="43" fontId="8" fillId="0" borderId="0" xfId="2" applyFont="1" applyBorder="1"/>
    <xf numFmtId="188" fontId="8" fillId="0" borderId="0" xfId="2" applyNumberFormat="1" applyFont="1" applyBorder="1"/>
    <xf numFmtId="0" fontId="8" fillId="0" borderId="0" xfId="5" applyFont="1" applyBorder="1"/>
    <xf numFmtId="0" fontId="8" fillId="0" borderId="0" xfId="3" applyFont="1" applyFill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3" fontId="13" fillId="0" borderId="0" xfId="2" applyFont="1" applyAlignment="1">
      <alignment horizontal="center"/>
    </xf>
    <xf numFmtId="43" fontId="13" fillId="0" borderId="16" xfId="2" applyFont="1" applyBorder="1" applyAlignment="1">
      <alignment horizontal="center"/>
    </xf>
    <xf numFmtId="43" fontId="13" fillId="0" borderId="18" xfId="2" applyFont="1" applyBorder="1" applyAlignment="1">
      <alignment horizontal="center"/>
    </xf>
    <xf numFmtId="43" fontId="13" fillId="0" borderId="14" xfId="2" applyFont="1" applyBorder="1" applyAlignment="1">
      <alignment horizontal="center"/>
    </xf>
    <xf numFmtId="43" fontId="13" fillId="0" borderId="19" xfId="2" applyFont="1" applyBorder="1" applyAlignment="1">
      <alignment horizontal="center"/>
    </xf>
    <xf numFmtId="43" fontId="13" fillId="0" borderId="15" xfId="2" applyFont="1" applyBorder="1" applyAlignment="1">
      <alignment horizontal="center"/>
    </xf>
    <xf numFmtId="43" fontId="7" fillId="0" borderId="24" xfId="2" applyFont="1" applyFill="1" applyBorder="1" applyAlignment="1">
      <alignment horizontal="left"/>
    </xf>
    <xf numFmtId="188" fontId="7" fillId="0" borderId="8" xfId="2" applyNumberFormat="1" applyFont="1" applyBorder="1" applyAlignment="1">
      <alignment horizontal="center"/>
    </xf>
    <xf numFmtId="43" fontId="7" fillId="0" borderId="5" xfId="2" applyFont="1" applyBorder="1"/>
    <xf numFmtId="43" fontId="15" fillId="0" borderId="4" xfId="2" applyFont="1" applyFill="1" applyBorder="1" applyAlignment="1"/>
    <xf numFmtId="43" fontId="15" fillId="0" borderId="23" xfId="2" applyFont="1" applyFill="1" applyBorder="1" applyAlignment="1"/>
    <xf numFmtId="43" fontId="7" fillId="0" borderId="8" xfId="2" applyFont="1" applyBorder="1"/>
    <xf numFmtId="188" fontId="7" fillId="0" borderId="5" xfId="2" applyNumberFormat="1" applyFont="1" applyBorder="1"/>
    <xf numFmtId="188" fontId="7" fillId="0" borderId="7" xfId="2" applyNumberFormat="1" applyFont="1" applyBorder="1"/>
    <xf numFmtId="43" fontId="7" fillId="0" borderId="7" xfId="2" applyFont="1" applyBorder="1"/>
    <xf numFmtId="188" fontId="7" fillId="0" borderId="25" xfId="2" applyNumberFormat="1" applyFont="1" applyBorder="1"/>
    <xf numFmtId="49" fontId="17" fillId="0" borderId="8" xfId="2" applyNumberFormat="1" applyFont="1" applyBorder="1" applyAlignment="1">
      <alignment horizontal="center"/>
    </xf>
    <xf numFmtId="43" fontId="7" fillId="0" borderId="4" xfId="2" applyFont="1" applyBorder="1"/>
    <xf numFmtId="43" fontId="8" fillId="0" borderId="4" xfId="2" applyFont="1" applyBorder="1"/>
    <xf numFmtId="43" fontId="17" fillId="0" borderId="29" xfId="2" applyFont="1" applyBorder="1"/>
    <xf numFmtId="49" fontId="17" fillId="0" borderId="30" xfId="2" applyNumberFormat="1" applyFont="1" applyBorder="1" applyAlignment="1">
      <alignment horizontal="center"/>
    </xf>
    <xf numFmtId="43" fontId="18" fillId="0" borderId="4" xfId="2" applyFont="1" applyFill="1" applyBorder="1" applyAlignment="1"/>
    <xf numFmtId="43" fontId="18" fillId="0" borderId="31" xfId="2" applyFont="1" applyFill="1" applyBorder="1" applyAlignment="1"/>
    <xf numFmtId="43" fontId="18" fillId="0" borderId="23" xfId="2" applyFont="1" applyFill="1" applyBorder="1" applyAlignment="1"/>
    <xf numFmtId="43" fontId="19" fillId="0" borderId="24" xfId="2" applyFont="1" applyFill="1" applyBorder="1" applyAlignment="1">
      <alignment horizontal="left"/>
    </xf>
    <xf numFmtId="188" fontId="16" fillId="0" borderId="32" xfId="2" applyNumberFormat="1" applyFont="1" applyBorder="1"/>
    <xf numFmtId="43" fontId="16" fillId="0" borderId="32" xfId="2" applyFont="1" applyBorder="1"/>
    <xf numFmtId="188" fontId="16" fillId="0" borderId="30" xfId="2" applyNumberFormat="1" applyFont="1" applyBorder="1"/>
    <xf numFmtId="49" fontId="16" fillId="0" borderId="30" xfId="2" applyNumberFormat="1" applyFont="1" applyBorder="1"/>
    <xf numFmtId="43" fontId="20" fillId="0" borderId="4" xfId="2" applyFont="1" applyFill="1" applyBorder="1" applyAlignment="1"/>
    <xf numFmtId="43" fontId="21" fillId="0" borderId="24" xfId="2" applyFont="1" applyFill="1" applyBorder="1" applyAlignment="1">
      <alignment horizontal="center"/>
    </xf>
    <xf numFmtId="188" fontId="21" fillId="0" borderId="5" xfId="2" applyNumberFormat="1" applyFont="1" applyBorder="1" applyAlignment="1">
      <alignment horizontal="center"/>
    </xf>
    <xf numFmtId="43" fontId="21" fillId="0" borderId="5" xfId="2" applyFont="1" applyBorder="1"/>
    <xf numFmtId="188" fontId="21" fillId="0" borderId="5" xfId="2" applyNumberFormat="1" applyFont="1" applyBorder="1"/>
    <xf numFmtId="43" fontId="22" fillId="0" borderId="4" xfId="2" applyFont="1" applyFill="1" applyBorder="1" applyAlignment="1"/>
    <xf numFmtId="188" fontId="23" fillId="0" borderId="5" xfId="2" applyNumberFormat="1" applyFont="1" applyBorder="1"/>
    <xf numFmtId="43" fontId="23" fillId="0" borderId="5" xfId="2" applyFont="1" applyBorder="1"/>
    <xf numFmtId="43" fontId="23" fillId="0" borderId="5" xfId="2" applyFont="1" applyFill="1" applyBorder="1"/>
    <xf numFmtId="43" fontId="24" fillId="0" borderId="4" xfId="2" applyFont="1" applyFill="1" applyBorder="1" applyAlignment="1">
      <alignment horizontal="left"/>
    </xf>
    <xf numFmtId="43" fontId="24" fillId="0" borderId="31" xfId="2" applyFont="1" applyFill="1" applyBorder="1" applyAlignment="1">
      <alignment horizontal="left"/>
    </xf>
    <xf numFmtId="43" fontId="24" fillId="0" borderId="23" xfId="2" applyFont="1" applyFill="1" applyBorder="1" applyAlignment="1">
      <alignment horizontal="left"/>
    </xf>
    <xf numFmtId="43" fontId="24" fillId="0" borderId="4" xfId="2" applyFont="1" applyFill="1" applyBorder="1" applyAlignment="1"/>
    <xf numFmtId="188" fontId="23" fillId="0" borderId="8" xfId="2" applyNumberFormat="1" applyFont="1" applyBorder="1" applyAlignment="1">
      <alignment horizontal="center"/>
    </xf>
    <xf numFmtId="43" fontId="23" fillId="0" borderId="8" xfId="2" applyFont="1" applyBorder="1"/>
    <xf numFmtId="188" fontId="23" fillId="0" borderId="23" xfId="2" applyNumberFormat="1" applyFont="1" applyBorder="1"/>
    <xf numFmtId="43" fontId="21" fillId="0" borderId="4" xfId="2" applyFont="1" applyBorder="1"/>
    <xf numFmtId="43" fontId="21" fillId="0" borderId="28" xfId="2" applyFont="1" applyBorder="1"/>
    <xf numFmtId="43" fontId="23" fillId="0" borderId="4" xfId="2" applyFont="1" applyBorder="1"/>
    <xf numFmtId="43" fontId="8" fillId="0" borderId="7" xfId="2" applyFont="1" applyFill="1" applyBorder="1"/>
    <xf numFmtId="43" fontId="23" fillId="0" borderId="28" xfId="2" applyFont="1" applyFill="1" applyBorder="1"/>
    <xf numFmtId="49" fontId="25" fillId="0" borderId="28" xfId="2" applyNumberFormat="1" applyFont="1" applyFill="1" applyBorder="1"/>
    <xf numFmtId="49" fontId="25" fillId="0" borderId="28" xfId="2" applyNumberFormat="1" applyFont="1" applyBorder="1"/>
    <xf numFmtId="49" fontId="25" fillId="0" borderId="4" xfId="2" applyNumberFormat="1" applyFont="1" applyFill="1" applyBorder="1"/>
    <xf numFmtId="43" fontId="25" fillId="0" borderId="33" xfId="2" applyFont="1" applyBorder="1"/>
    <xf numFmtId="43" fontId="25" fillId="0" borderId="4" xfId="2" applyFont="1" applyFill="1" applyBorder="1" applyAlignment="1">
      <alignment horizontal="left"/>
    </xf>
    <xf numFmtId="43" fontId="25" fillId="0" borderId="31" xfId="2" applyFont="1" applyFill="1" applyBorder="1" applyAlignment="1">
      <alignment horizontal="left"/>
    </xf>
    <xf numFmtId="43" fontId="25" fillId="0" borderId="23" xfId="2" applyFont="1" applyFill="1" applyBorder="1" applyAlignment="1">
      <alignment horizontal="left"/>
    </xf>
    <xf numFmtId="0" fontId="8" fillId="0" borderId="7" xfId="4" applyFont="1" applyBorder="1" applyAlignment="1">
      <alignment horizontal="center"/>
    </xf>
    <xf numFmtId="188" fontId="8" fillId="0" borderId="7" xfId="2" applyNumberFormat="1" applyFont="1" applyBorder="1" applyAlignment="1">
      <alignment horizontal="center"/>
    </xf>
    <xf numFmtId="43" fontId="8" fillId="0" borderId="3" xfId="2" applyFont="1" applyBorder="1"/>
    <xf numFmtId="49" fontId="21" fillId="0" borderId="32" xfId="2" applyNumberFormat="1" applyFont="1" applyBorder="1"/>
    <xf numFmtId="49" fontId="23" fillId="0" borderId="32" xfId="2" applyNumberFormat="1" applyFont="1" applyFill="1" applyBorder="1"/>
    <xf numFmtId="43" fontId="8" fillId="0" borderId="9" xfId="2" applyFont="1" applyFill="1" applyBorder="1"/>
    <xf numFmtId="43" fontId="15" fillId="0" borderId="0" xfId="2" applyFont="1" applyAlignment="1">
      <alignment horizontal="center"/>
    </xf>
    <xf numFmtId="188" fontId="15" fillId="0" borderId="2" xfId="2" applyNumberFormat="1" applyFont="1" applyBorder="1" applyAlignment="1">
      <alignment horizontal="center"/>
    </xf>
    <xf numFmtId="188" fontId="15" fillId="0" borderId="1" xfId="2" applyNumberFormat="1" applyFont="1" applyBorder="1" applyAlignment="1">
      <alignment horizontal="center"/>
    </xf>
    <xf numFmtId="43" fontId="4" fillId="0" borderId="4" xfId="2" applyFont="1" applyFill="1" applyBorder="1" applyAlignment="1">
      <alignment horizontal="left"/>
    </xf>
    <xf numFmtId="188" fontId="4" fillId="0" borderId="5" xfId="2" applyNumberFormat="1" applyFont="1" applyBorder="1" applyAlignment="1">
      <alignment horizontal="center" vertical="center"/>
    </xf>
    <xf numFmtId="43" fontId="4" fillId="0" borderId="5" xfId="2" applyFont="1" applyBorder="1" applyAlignment="1">
      <alignment horizontal="center"/>
    </xf>
    <xf numFmtId="43" fontId="4" fillId="0" borderId="5" xfId="2" applyFont="1" applyFill="1" applyBorder="1" applyAlignment="1">
      <alignment horizontal="center"/>
    </xf>
    <xf numFmtId="188" fontId="4" fillId="0" borderId="5" xfId="2" applyNumberFormat="1" applyFont="1" applyBorder="1" applyAlignment="1">
      <alignment horizontal="center"/>
    </xf>
    <xf numFmtId="188" fontId="4" fillId="0" borderId="23" xfId="2" applyNumberFormat="1" applyFont="1" applyBorder="1" applyAlignment="1">
      <alignment horizontal="center"/>
    </xf>
    <xf numFmtId="0" fontId="4" fillId="0" borderId="0" xfId="6" applyFont="1"/>
    <xf numFmtId="0" fontId="4" fillId="0" borderId="11" xfId="4" applyFont="1" applyBorder="1" applyAlignment="1">
      <alignment horizontal="center"/>
    </xf>
    <xf numFmtId="43" fontId="4" fillId="0" borderId="10" xfId="2" applyFont="1" applyFill="1" applyBorder="1" applyAlignment="1">
      <alignment horizontal="left"/>
    </xf>
    <xf numFmtId="188" fontId="4" fillId="0" borderId="11" xfId="2" applyNumberFormat="1" applyFont="1" applyBorder="1" applyAlignment="1">
      <alignment horizontal="center" vertical="center"/>
    </xf>
    <xf numFmtId="43" fontId="4" fillId="0" borderId="11" xfId="2" applyFont="1" applyBorder="1" applyAlignment="1">
      <alignment horizontal="center"/>
    </xf>
    <xf numFmtId="43" fontId="4" fillId="0" borderId="11" xfId="2" applyFont="1" applyFill="1" applyBorder="1" applyAlignment="1">
      <alignment horizontal="center"/>
    </xf>
    <xf numFmtId="188" fontId="4" fillId="0" borderId="11" xfId="2" applyNumberFormat="1" applyFont="1" applyBorder="1" applyAlignment="1">
      <alignment horizontal="center"/>
    </xf>
    <xf numFmtId="43" fontId="8" fillId="0" borderId="24" xfId="2" applyFont="1" applyFill="1" applyBorder="1" applyAlignment="1">
      <alignment horizontal="left"/>
    </xf>
    <xf numFmtId="0" fontId="13" fillId="0" borderId="0" xfId="7" applyFont="1" applyBorder="1"/>
    <xf numFmtId="0" fontId="8" fillId="0" borderId="0" xfId="7" applyFont="1" applyBorder="1"/>
    <xf numFmtId="0" fontId="8" fillId="0" borderId="0" xfId="3" applyFont="1" applyAlignment="1">
      <alignment horizontal="center"/>
    </xf>
    <xf numFmtId="49" fontId="7" fillId="0" borderId="5" xfId="0" applyNumberFormat="1" applyFont="1" applyBorder="1" applyAlignment="1">
      <alignment horizontal="center" shrinkToFi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49" fontId="16" fillId="0" borderId="5" xfId="0" applyNumberFormat="1" applyFont="1" applyBorder="1" applyAlignment="1">
      <alignment horizontal="center" shrinkToFit="1"/>
    </xf>
    <xf numFmtId="4" fontId="16" fillId="0" borderId="5" xfId="0" applyNumberFormat="1" applyFont="1" applyBorder="1" applyAlignment="1">
      <alignment horizontal="center"/>
    </xf>
    <xf numFmtId="3" fontId="16" fillId="0" borderId="5" xfId="0" quotePrefix="1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187" fontId="16" fillId="0" borderId="8" xfId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49" fontId="4" fillId="0" borderId="24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3" fontId="4" fillId="0" borderId="4" xfId="0" quotePrefix="1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35" xfId="0" applyFont="1" applyBorder="1" applyAlignment="1"/>
    <xf numFmtId="0" fontId="4" fillId="0" borderId="26" xfId="0" applyFont="1" applyBorder="1" applyAlignment="1"/>
    <xf numFmtId="4" fontId="4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/>
    </xf>
    <xf numFmtId="4" fontId="4" fillId="0" borderId="29" xfId="0" applyNumberFormat="1" applyFont="1" applyBorder="1" applyAlignment="1">
      <alignment horizontal="center"/>
    </xf>
  </cellXfs>
  <cellStyles count="8">
    <cellStyle name="Comma" xfId="1" builtinId="3"/>
    <cellStyle name="Normal" xfId="0" builtinId="0"/>
    <cellStyle name="Normal 2" xfId="5"/>
    <cellStyle name="Normal 2 2" xfId="7"/>
    <cellStyle name="Normal 3" xfId="6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FF6600"/>
      <color rgb="FFCC00CC"/>
      <color rgb="FF66CCFF"/>
      <color rgb="FF000066"/>
      <color rgb="FF800000"/>
      <color rgb="FF006600"/>
      <color rgb="FFFFFF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1650998</xdr:colOff>
      <xdr:row>1</xdr:row>
      <xdr:rowOff>84666</xdr:rowOff>
    </xdr:from>
    <xdr:to>
      <xdr:col>5</xdr:col>
      <xdr:colOff>719666</xdr:colOff>
      <xdr:row>3</xdr:row>
      <xdr:rowOff>190500</xdr:rowOff>
    </xdr:to>
    <xdr:sp macro="" textlink="">
      <xdr:nvSpPr>
        <xdr:cNvPr id="4" name="คำบรรยายภาพแบบสี่เหลี่ยมมุมมน 3"/>
        <xdr:cNvSpPr/>
      </xdr:nvSpPr>
      <xdr:spPr>
        <a:xfrm>
          <a:off x="2751665" y="391583"/>
          <a:ext cx="3513668" cy="719667"/>
        </a:xfrm>
        <a:prstGeom prst="wedgeRoundRectCallout">
          <a:avLst>
            <a:gd name="adj1" fmla="val -53953"/>
            <a:gd name="adj2" fmla="val 840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1. </a:t>
          </a:r>
          <a:r>
            <a:rPr lang="th-TH" sz="16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นำรายการ "กระดาษการ์ด</a:t>
          </a:r>
          <a:r>
            <a:rPr lang="th-TH" sz="1600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120 แกรม" ไปใส่ใน </a:t>
          </a:r>
          <a:r>
            <a:rPr lang="en-US" sz="1600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sheet </a:t>
          </a:r>
          <a:r>
            <a:rPr lang="th-TH" sz="1600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    </a:t>
          </a:r>
        </a:p>
        <a:p>
          <a:pPr algn="l"/>
          <a:r>
            <a:rPr lang="th-TH" sz="1600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  ชื่อรายงานวัสดุคงเหลือ 64 ประเภทวัสดุสำนักงาน</a:t>
          </a:r>
        </a:p>
      </xdr:txBody>
    </xdr:sp>
    <xdr:clientData/>
  </xdr:twoCellAnchor>
  <xdr:twoCellAnchor>
    <xdr:from>
      <xdr:col>3</xdr:col>
      <xdr:colOff>127001</xdr:colOff>
      <xdr:row>3</xdr:row>
      <xdr:rowOff>243416</xdr:rowOff>
    </xdr:from>
    <xdr:to>
      <xdr:col>6</xdr:col>
      <xdr:colOff>709086</xdr:colOff>
      <xdr:row>6</xdr:row>
      <xdr:rowOff>52918</xdr:rowOff>
    </xdr:to>
    <xdr:sp macro="" textlink="">
      <xdr:nvSpPr>
        <xdr:cNvPr id="5" name="คำบรรยายภาพแบบสี่เหลี่ยมมุมมน 4"/>
        <xdr:cNvSpPr/>
      </xdr:nvSpPr>
      <xdr:spPr>
        <a:xfrm>
          <a:off x="4000501" y="1164166"/>
          <a:ext cx="3037418" cy="730252"/>
        </a:xfrm>
        <a:prstGeom prst="wedgeRoundRectCallout">
          <a:avLst>
            <a:gd name="adj1" fmla="val 86300"/>
            <a:gd name="adj2" fmla="val 21621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2. นำจำนวนคงเหลือ "2"  และราคา "220" ไปใส่ใน </a:t>
          </a:r>
          <a:r>
            <a:rPr lang="en-US" sz="16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sheet </a:t>
          </a:r>
          <a:r>
            <a:rPr lang="th-TH" sz="16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ชื่อรายงานวัสดุคงเหลือ</a:t>
          </a:r>
          <a:r>
            <a:rPr lang="th-TH" sz="1600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64 </a:t>
          </a:r>
          <a:r>
            <a:rPr lang="th-TH" sz="16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ช่อง</a:t>
          </a:r>
          <a:r>
            <a:rPr lang="th-TH" sz="18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ยอดยกมา</a:t>
          </a:r>
        </a:p>
      </xdr:txBody>
    </xdr:sp>
    <xdr:clientData/>
  </xdr:twoCellAnchor>
  <xdr:twoCellAnchor>
    <xdr:from>
      <xdr:col>1</xdr:col>
      <xdr:colOff>1375832</xdr:colOff>
      <xdr:row>25</xdr:row>
      <xdr:rowOff>243416</xdr:rowOff>
    </xdr:from>
    <xdr:to>
      <xdr:col>6</xdr:col>
      <xdr:colOff>381000</xdr:colOff>
      <xdr:row>28</xdr:row>
      <xdr:rowOff>95250</xdr:rowOff>
    </xdr:to>
    <xdr:sp macro="" textlink="">
      <xdr:nvSpPr>
        <xdr:cNvPr id="6" name="คำบรรยายภาพแบบสี่เหลี่ยมมุมมน 5"/>
        <xdr:cNvSpPr/>
      </xdr:nvSpPr>
      <xdr:spPr>
        <a:xfrm>
          <a:off x="2476499" y="7916333"/>
          <a:ext cx="4233334" cy="772584"/>
        </a:xfrm>
        <a:prstGeom prst="wedgeRoundRectCallout">
          <a:avLst>
            <a:gd name="adj1" fmla="val -53953"/>
            <a:gd name="adj2" fmla="val 840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1. </a:t>
          </a:r>
          <a:r>
            <a:rPr lang="th-TH" sz="160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นำรายการ "เหยือกแก้วสแตนเลสสำหรับชงกาแฟ</a:t>
          </a:r>
          <a:r>
            <a:rPr lang="th-TH" sz="1600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"             </a:t>
          </a:r>
        </a:p>
        <a:p>
          <a:pPr algn="l"/>
          <a:r>
            <a:rPr lang="th-TH" sz="1600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   ไปใส่ใน </a:t>
          </a:r>
          <a:r>
            <a:rPr lang="en-US" sz="1600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sheet</a:t>
          </a:r>
          <a:r>
            <a:rPr lang="th-TH" sz="1600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 ชื่อรายงานวัสดุคงเหลือ 64 ประเภทวัสดุงานบ้านงานครัว</a:t>
          </a:r>
        </a:p>
      </xdr:txBody>
    </xdr:sp>
    <xdr:clientData/>
  </xdr:twoCellAnchor>
  <xdr:twoCellAnchor>
    <xdr:from>
      <xdr:col>2</xdr:col>
      <xdr:colOff>734483</xdr:colOff>
      <xdr:row>29</xdr:row>
      <xdr:rowOff>67733</xdr:rowOff>
    </xdr:from>
    <xdr:to>
      <xdr:col>6</xdr:col>
      <xdr:colOff>719667</xdr:colOff>
      <xdr:row>31</xdr:row>
      <xdr:rowOff>226483</xdr:rowOff>
    </xdr:to>
    <xdr:sp macro="" textlink="">
      <xdr:nvSpPr>
        <xdr:cNvPr id="7" name="คำบรรยายภาพแบบสี่เหลี่ยมมุมมน 6"/>
        <xdr:cNvSpPr/>
      </xdr:nvSpPr>
      <xdr:spPr>
        <a:xfrm>
          <a:off x="3824816" y="8968316"/>
          <a:ext cx="3223684" cy="772584"/>
        </a:xfrm>
        <a:prstGeom prst="wedgeRoundRectCallout">
          <a:avLst>
            <a:gd name="adj1" fmla="val 8487"/>
            <a:gd name="adj2" fmla="val 12242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2. นำจำนวน "5" และ ราคา "390" ในรายการรับ </a:t>
          </a:r>
        </a:p>
        <a:p>
          <a:pPr algn="l"/>
          <a:r>
            <a:rPr lang="th-TH" sz="1600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    ไปใส่ใน </a:t>
          </a:r>
          <a:r>
            <a:rPr lang="en-US" sz="1600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sheet </a:t>
          </a:r>
          <a:r>
            <a:rPr lang="th-TH" sz="1600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ชื่อรายงานวัสดุคงเหลือ 64 ช่อง </a:t>
          </a:r>
          <a:r>
            <a:rPr lang="th-TH" sz="1800" b="1" i="0" u="sng" baseline="0">
              <a:solidFill>
                <a:srgbClr val="CC00CC"/>
              </a:solidFill>
              <a:latin typeface="TH SarabunPSK" pitchFamily="34" charset="-34"/>
              <a:cs typeface="TH SarabunPSK" pitchFamily="34" charset="-34"/>
            </a:rPr>
            <a:t>รับ</a:t>
          </a:r>
        </a:p>
      </xdr:txBody>
    </xdr:sp>
    <xdr:clientData/>
  </xdr:twoCellAnchor>
  <xdr:twoCellAnchor>
    <xdr:from>
      <xdr:col>4</xdr:col>
      <xdr:colOff>738716</xdr:colOff>
      <xdr:row>40</xdr:row>
      <xdr:rowOff>103716</xdr:rowOff>
    </xdr:from>
    <xdr:to>
      <xdr:col>9</xdr:col>
      <xdr:colOff>46567</xdr:colOff>
      <xdr:row>42</xdr:row>
      <xdr:rowOff>262467</xdr:rowOff>
    </xdr:to>
    <xdr:sp macro="" textlink="">
      <xdr:nvSpPr>
        <xdr:cNvPr id="8" name="คำบรรยายภาพแบบสี่เหลี่ยมมุมมน 7"/>
        <xdr:cNvSpPr/>
      </xdr:nvSpPr>
      <xdr:spPr>
        <a:xfrm>
          <a:off x="5501216" y="12073466"/>
          <a:ext cx="3223684" cy="772584"/>
        </a:xfrm>
        <a:prstGeom prst="wedgeRoundRectCallout">
          <a:avLst>
            <a:gd name="adj1" fmla="val -13181"/>
            <a:gd name="adj2" fmla="val -1337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 baseline="0">
              <a:solidFill>
                <a:srgbClr val="00B050"/>
              </a:solidFill>
              <a:latin typeface="TH SarabunPSK" pitchFamily="34" charset="-34"/>
              <a:cs typeface="TH SarabunPSK" pitchFamily="34" charset="-34"/>
            </a:rPr>
            <a:t>3. นำจำนวน "2" และ ราคา "390" ในรายการรับ </a:t>
          </a:r>
        </a:p>
        <a:p>
          <a:pPr algn="l"/>
          <a:r>
            <a:rPr lang="th-TH" sz="1600" baseline="0">
              <a:solidFill>
                <a:srgbClr val="00B050"/>
              </a:solidFill>
              <a:latin typeface="TH SarabunPSK" pitchFamily="34" charset="-34"/>
              <a:cs typeface="TH SarabunPSK" pitchFamily="34" charset="-34"/>
            </a:rPr>
            <a:t>    ไปใส่ใน </a:t>
          </a:r>
          <a:r>
            <a:rPr lang="en-US" sz="1600" baseline="0">
              <a:solidFill>
                <a:srgbClr val="00B050"/>
              </a:solidFill>
              <a:latin typeface="TH SarabunPSK" pitchFamily="34" charset="-34"/>
              <a:cs typeface="TH SarabunPSK" pitchFamily="34" charset="-34"/>
            </a:rPr>
            <a:t>sheet </a:t>
          </a:r>
          <a:r>
            <a:rPr lang="th-TH" sz="1600" baseline="0">
              <a:solidFill>
                <a:srgbClr val="00B050"/>
              </a:solidFill>
              <a:latin typeface="TH SarabunPSK" pitchFamily="34" charset="-34"/>
              <a:cs typeface="TH SarabunPSK" pitchFamily="34" charset="-34"/>
            </a:rPr>
            <a:t>ชื่อรายงานวัสดุคงเหลือ 64 ช่อง </a:t>
          </a:r>
          <a:r>
            <a:rPr lang="th-TH" sz="1600" b="1" u="sng" baseline="0">
              <a:solidFill>
                <a:srgbClr val="00B050"/>
              </a:solidFill>
              <a:latin typeface="TH SarabunPSK" pitchFamily="34" charset="-34"/>
              <a:cs typeface="TH SarabunPSK" pitchFamily="34" charset="-34"/>
            </a:rPr>
            <a:t>จ่าย</a:t>
          </a:r>
          <a:endParaRPr lang="th-TH" sz="1800" b="1" i="0" u="sng" baseline="0">
            <a:solidFill>
              <a:srgbClr val="00B05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32</xdr:row>
      <xdr:rowOff>38100</xdr:rowOff>
    </xdr:from>
    <xdr:to>
      <xdr:col>5</xdr:col>
      <xdr:colOff>133350</xdr:colOff>
      <xdr:row>32</xdr:row>
      <xdr:rowOff>285750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10287000"/>
          <a:ext cx="106680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="90" zoomScaleNormal="100" zoomScaleSheetLayoutView="90" workbookViewId="0">
      <selection activeCell="J40" sqref="J40"/>
    </sheetView>
  </sheetViews>
  <sheetFormatPr defaultColWidth="11.7109375" defaultRowHeight="24" customHeight="1" x14ac:dyDescent="0.2"/>
  <cols>
    <col min="1" max="1" width="16.42578125" customWidth="1"/>
    <col min="2" max="2" width="29.85546875" customWidth="1"/>
    <col min="4" max="4" width="13.28515625" customWidth="1"/>
    <col min="11" max="11" width="13" customWidth="1"/>
  </cols>
  <sheetData>
    <row r="1" spans="1:11" s="6" customFormat="1" ht="24" customHeight="1" x14ac:dyDescent="0.5500000000000000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s="6" customFormat="1" ht="24" customHeight="1" x14ac:dyDescent="0.55000000000000004">
      <c r="A2" s="70"/>
      <c r="B2" s="70"/>
      <c r="C2" s="70"/>
      <c r="D2" s="70"/>
      <c r="E2" s="70"/>
      <c r="F2" s="70"/>
      <c r="G2" s="70"/>
      <c r="H2" s="71" t="s">
        <v>34</v>
      </c>
      <c r="I2" s="71"/>
      <c r="J2" s="71"/>
      <c r="K2" s="71"/>
    </row>
    <row r="3" spans="1:11" s="6" customFormat="1" ht="24" customHeight="1" x14ac:dyDescent="0.55000000000000004">
      <c r="A3" s="63" t="s">
        <v>13</v>
      </c>
      <c r="B3" s="64" t="s">
        <v>18</v>
      </c>
      <c r="C3" s="63"/>
      <c r="D3" s="63"/>
      <c r="E3" s="70"/>
      <c r="F3" s="70"/>
      <c r="G3" s="70"/>
      <c r="H3" s="71" t="s">
        <v>37</v>
      </c>
      <c r="I3" s="71"/>
      <c r="J3" s="71"/>
      <c r="K3" s="71"/>
    </row>
    <row r="4" spans="1:11" s="6" customFormat="1" ht="24" customHeight="1" x14ac:dyDescent="0.55000000000000004">
      <c r="A4" s="63" t="s">
        <v>14</v>
      </c>
      <c r="B4" s="64" t="s">
        <v>19</v>
      </c>
      <c r="C4" s="63"/>
      <c r="D4" s="63"/>
      <c r="E4" s="70"/>
      <c r="F4" s="70"/>
      <c r="G4" s="70"/>
      <c r="H4" s="71" t="s">
        <v>33</v>
      </c>
      <c r="I4" s="71"/>
      <c r="J4" s="71"/>
      <c r="K4" s="71"/>
    </row>
    <row r="5" spans="1:11" s="6" customFormat="1" ht="24" customHeight="1" x14ac:dyDescent="0.55000000000000004">
      <c r="A5" s="63" t="s">
        <v>15</v>
      </c>
      <c r="B5" s="64" t="s">
        <v>38</v>
      </c>
      <c r="C5" s="63"/>
      <c r="D5" s="63"/>
      <c r="E5" s="70"/>
      <c r="F5" s="70"/>
      <c r="G5" s="70"/>
      <c r="H5" s="71" t="s">
        <v>25</v>
      </c>
      <c r="I5" s="71"/>
      <c r="J5" s="71"/>
      <c r="K5" s="71"/>
    </row>
    <row r="6" spans="1:11" s="6" customFormat="1" ht="24" customHeight="1" x14ac:dyDescent="0.55000000000000004">
      <c r="A6" s="63" t="s">
        <v>16</v>
      </c>
      <c r="B6" s="64" t="s">
        <v>39</v>
      </c>
      <c r="C6" s="63"/>
      <c r="D6" s="63"/>
      <c r="E6" s="2"/>
      <c r="F6" s="1"/>
      <c r="G6" s="57"/>
      <c r="H6" s="71" t="s">
        <v>30</v>
      </c>
      <c r="I6" s="71"/>
      <c r="J6" s="71"/>
      <c r="K6" s="71"/>
    </row>
    <row r="7" spans="1:11" s="6" customFormat="1" ht="24" customHeight="1" x14ac:dyDescent="0.55000000000000004">
      <c r="A7" s="63" t="s">
        <v>17</v>
      </c>
      <c r="B7" s="64" t="s">
        <v>22</v>
      </c>
      <c r="C7" s="63"/>
      <c r="D7" s="63"/>
      <c r="E7" s="2"/>
      <c r="F7" s="1"/>
      <c r="G7" s="57"/>
      <c r="H7" s="128" t="s">
        <v>31</v>
      </c>
      <c r="I7" s="128"/>
      <c r="J7" s="128"/>
      <c r="K7" s="128"/>
    </row>
    <row r="8" spans="1:11" s="6" customFormat="1" ht="24" customHeight="1" x14ac:dyDescent="0.55000000000000004">
      <c r="A8" s="129"/>
      <c r="B8" s="129"/>
      <c r="C8" s="63"/>
      <c r="D8" s="63"/>
      <c r="E8" s="2"/>
      <c r="F8" s="1"/>
      <c r="G8" s="57"/>
      <c r="H8" s="3"/>
      <c r="I8" s="3"/>
      <c r="J8" s="3"/>
      <c r="K8" s="3"/>
    </row>
    <row r="9" spans="1:11" s="6" customFormat="1" ht="24" customHeight="1" x14ac:dyDescent="0.55000000000000004">
      <c r="A9" s="130" t="s">
        <v>10</v>
      </c>
      <c r="B9" s="130" t="s">
        <v>20</v>
      </c>
      <c r="C9" s="4" t="s">
        <v>1</v>
      </c>
      <c r="D9" s="55" t="s">
        <v>2</v>
      </c>
      <c r="E9" s="132" t="s">
        <v>3</v>
      </c>
      <c r="F9" s="133"/>
      <c r="G9" s="132" t="s">
        <v>4</v>
      </c>
      <c r="H9" s="133"/>
      <c r="I9" s="132" t="s">
        <v>5</v>
      </c>
      <c r="J9" s="133"/>
      <c r="K9" s="130" t="s">
        <v>6</v>
      </c>
    </row>
    <row r="10" spans="1:11" s="6" customFormat="1" ht="24" customHeight="1" x14ac:dyDescent="0.55000000000000004">
      <c r="A10" s="131"/>
      <c r="B10" s="131"/>
      <c r="C10" s="5" t="s">
        <v>21</v>
      </c>
      <c r="D10" s="56" t="s">
        <v>7</v>
      </c>
      <c r="E10" s="56" t="s">
        <v>8</v>
      </c>
      <c r="F10" s="72" t="s">
        <v>9</v>
      </c>
      <c r="G10" s="58" t="s">
        <v>8</v>
      </c>
      <c r="H10" s="56" t="s">
        <v>9</v>
      </c>
      <c r="I10" s="56" t="s">
        <v>8</v>
      </c>
      <c r="J10" s="56" t="s">
        <v>9</v>
      </c>
      <c r="K10" s="131"/>
    </row>
    <row r="11" spans="1:11" s="6" customFormat="1" ht="24" customHeight="1" x14ac:dyDescent="0.55000000000000004">
      <c r="A11" s="80" t="s">
        <v>64</v>
      </c>
      <c r="B11" s="41" t="s">
        <v>41</v>
      </c>
      <c r="C11" s="59" t="s">
        <v>11</v>
      </c>
      <c r="D11" s="38">
        <v>110</v>
      </c>
      <c r="E11" s="73" t="s">
        <v>11</v>
      </c>
      <c r="F11" s="59" t="s">
        <v>11</v>
      </c>
      <c r="G11" s="59" t="s">
        <v>11</v>
      </c>
      <c r="H11" s="39" t="s">
        <v>11</v>
      </c>
      <c r="I11" s="37">
        <v>2</v>
      </c>
      <c r="J11" s="38">
        <f>I11*D11</f>
        <v>220</v>
      </c>
      <c r="K11" s="46"/>
    </row>
    <row r="12" spans="1:11" s="6" customFormat="1" ht="24" customHeight="1" x14ac:dyDescent="0.55000000000000004">
      <c r="A12" s="40"/>
      <c r="B12" s="7"/>
      <c r="C12" s="12"/>
      <c r="D12" s="9"/>
      <c r="E12" s="13"/>
      <c r="F12" s="21"/>
      <c r="G12" s="65"/>
      <c r="H12" s="45"/>
      <c r="I12" s="25"/>
      <c r="J12" s="9"/>
      <c r="K12" s="23"/>
    </row>
    <row r="13" spans="1:11" s="6" customFormat="1" ht="24" customHeight="1" x14ac:dyDescent="0.55000000000000004">
      <c r="A13" s="51"/>
      <c r="B13" s="11"/>
      <c r="C13" s="12"/>
      <c r="D13" s="9"/>
      <c r="E13" s="13"/>
      <c r="F13" s="21"/>
      <c r="G13" s="44"/>
      <c r="H13" s="10"/>
      <c r="I13" s="25"/>
      <c r="J13" s="9"/>
      <c r="K13" s="23"/>
    </row>
    <row r="14" spans="1:11" s="6" customFormat="1" ht="24" customHeight="1" x14ac:dyDescent="0.55000000000000004">
      <c r="A14" s="19"/>
      <c r="B14" s="11"/>
      <c r="C14" s="20"/>
      <c r="D14" s="9"/>
      <c r="E14" s="13"/>
      <c r="F14" s="21"/>
      <c r="G14" s="44"/>
      <c r="H14" s="15"/>
      <c r="I14" s="16"/>
      <c r="J14" s="17"/>
      <c r="K14" s="47"/>
    </row>
    <row r="15" spans="1:11" s="6" customFormat="1" ht="24" customHeight="1" x14ac:dyDescent="0.55000000000000004">
      <c r="A15" s="51"/>
      <c r="B15" s="7"/>
      <c r="C15" s="8"/>
      <c r="D15" s="9"/>
      <c r="E15" s="24"/>
      <c r="F15" s="24"/>
      <c r="G15" s="43"/>
      <c r="H15" s="9"/>
      <c r="I15" s="13"/>
      <c r="J15" s="26"/>
      <c r="K15" s="23"/>
    </row>
    <row r="16" spans="1:11" s="6" customFormat="1" ht="24" customHeight="1" x14ac:dyDescent="0.55000000000000004">
      <c r="A16" s="50"/>
      <c r="B16" s="11"/>
      <c r="C16" s="8"/>
      <c r="D16" s="9"/>
      <c r="E16" s="24"/>
      <c r="F16" s="27"/>
      <c r="G16" s="43"/>
      <c r="H16" s="9"/>
      <c r="I16" s="25"/>
      <c r="J16" s="17"/>
      <c r="K16" s="18"/>
    </row>
    <row r="17" spans="1:11" s="6" customFormat="1" ht="24" customHeight="1" x14ac:dyDescent="0.55000000000000004">
      <c r="A17" s="54"/>
      <c r="B17" s="7"/>
      <c r="C17" s="8"/>
      <c r="D17" s="9"/>
      <c r="E17" s="28"/>
      <c r="F17" s="26"/>
      <c r="G17" s="60"/>
      <c r="H17" s="9"/>
      <c r="I17" s="53"/>
      <c r="J17" s="9"/>
      <c r="K17" s="23"/>
    </row>
    <row r="18" spans="1:11" s="6" customFormat="1" ht="24" customHeight="1" x14ac:dyDescent="0.55000000000000004">
      <c r="A18" s="51"/>
      <c r="B18" s="7"/>
      <c r="C18" s="10"/>
      <c r="D18" s="26"/>
      <c r="E18" s="22"/>
      <c r="F18" s="27"/>
      <c r="G18" s="60"/>
      <c r="H18" s="26"/>
      <c r="I18" s="49"/>
      <c r="J18" s="9"/>
      <c r="K18" s="23"/>
    </row>
    <row r="19" spans="1:11" s="6" customFormat="1" ht="24" customHeight="1" x14ac:dyDescent="0.55000000000000004">
      <c r="A19" s="51"/>
      <c r="B19" s="11"/>
      <c r="C19" s="8"/>
      <c r="D19" s="9"/>
      <c r="E19" s="22"/>
      <c r="F19" s="14"/>
      <c r="G19" s="43"/>
      <c r="H19" s="9"/>
      <c r="I19" s="25"/>
      <c r="J19" s="21"/>
      <c r="K19" s="23"/>
    </row>
    <row r="20" spans="1:11" s="6" customFormat="1" ht="24" customHeight="1" x14ac:dyDescent="0.55000000000000004">
      <c r="A20" s="51"/>
      <c r="B20" s="7"/>
      <c r="C20" s="8"/>
      <c r="D20" s="9"/>
      <c r="E20" s="24"/>
      <c r="F20" s="26"/>
      <c r="G20" s="43"/>
      <c r="H20" s="9"/>
      <c r="I20" s="25"/>
      <c r="J20" s="9"/>
      <c r="K20" s="23"/>
    </row>
    <row r="21" spans="1:11" s="6" customFormat="1" ht="24" customHeight="1" x14ac:dyDescent="0.55000000000000004">
      <c r="A21" s="51" t="s">
        <v>12</v>
      </c>
      <c r="B21" s="7"/>
      <c r="C21" s="8"/>
      <c r="D21" s="9"/>
      <c r="E21" s="24"/>
      <c r="F21" s="26"/>
      <c r="G21" s="43"/>
      <c r="H21" s="9"/>
      <c r="I21" s="25"/>
      <c r="J21" s="9"/>
      <c r="K21" s="23"/>
    </row>
    <row r="22" spans="1:11" s="6" customFormat="1" ht="24" customHeight="1" x14ac:dyDescent="0.55000000000000004">
      <c r="A22" s="51"/>
      <c r="B22" s="7"/>
      <c r="C22" s="8"/>
      <c r="D22" s="29"/>
      <c r="E22" s="24"/>
      <c r="F22" s="26"/>
      <c r="G22" s="43"/>
      <c r="H22" s="9"/>
      <c r="I22" s="25"/>
      <c r="J22" s="9"/>
      <c r="K22" s="23"/>
    </row>
    <row r="23" spans="1:11" s="6" customFormat="1" ht="24" customHeight="1" x14ac:dyDescent="0.55000000000000004">
      <c r="A23" s="51"/>
      <c r="B23" s="7"/>
      <c r="C23" s="8"/>
      <c r="D23" s="29"/>
      <c r="E23" s="24"/>
      <c r="F23" s="26"/>
      <c r="G23" s="43"/>
      <c r="H23" s="9"/>
      <c r="I23" s="25"/>
      <c r="J23" s="9"/>
      <c r="K23" s="23"/>
    </row>
    <row r="24" spans="1:11" s="6" customFormat="1" ht="24" customHeight="1" x14ac:dyDescent="0.55000000000000004">
      <c r="A24" s="19"/>
      <c r="B24" s="11"/>
      <c r="C24" s="20"/>
      <c r="D24" s="75"/>
      <c r="E24" s="22"/>
      <c r="F24" s="14"/>
      <c r="G24" s="76"/>
      <c r="H24" s="21"/>
      <c r="I24" s="77"/>
      <c r="J24" s="21"/>
      <c r="K24" s="18"/>
    </row>
    <row r="25" spans="1:11" ht="24" customHeight="1" x14ac:dyDescent="0.55000000000000004">
      <c r="A25" s="52"/>
      <c r="B25" s="30"/>
      <c r="C25" s="31"/>
      <c r="D25" s="48"/>
      <c r="E25" s="33"/>
      <c r="F25" s="34"/>
      <c r="G25" s="61"/>
      <c r="H25" s="32"/>
      <c r="I25" s="35"/>
      <c r="J25" s="32"/>
      <c r="K25" s="36"/>
    </row>
    <row r="26" spans="1:11" ht="24" customHeight="1" x14ac:dyDescent="0.2">
      <c r="A26" s="127" t="s">
        <v>0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1" ht="24" customHeight="1" x14ac:dyDescent="0.2">
      <c r="A27" s="78"/>
      <c r="B27" s="78"/>
      <c r="C27" s="78"/>
      <c r="D27" s="78"/>
      <c r="E27" s="78"/>
      <c r="F27" s="78"/>
      <c r="G27" s="78"/>
      <c r="H27" s="79" t="s">
        <v>34</v>
      </c>
      <c r="I27" s="79"/>
      <c r="J27" s="79"/>
      <c r="K27" s="79"/>
    </row>
    <row r="28" spans="1:11" ht="24" customHeight="1" x14ac:dyDescent="0.2">
      <c r="A28" s="63" t="s">
        <v>13</v>
      </c>
      <c r="B28" s="64" t="s">
        <v>18</v>
      </c>
      <c r="C28" s="63"/>
      <c r="D28" s="63"/>
      <c r="E28" s="78"/>
      <c r="F28" s="78"/>
      <c r="G28" s="78"/>
      <c r="H28" s="79" t="s">
        <v>40</v>
      </c>
      <c r="I28" s="79"/>
      <c r="J28" s="79"/>
      <c r="K28" s="79"/>
    </row>
    <row r="29" spans="1:11" ht="24" customHeight="1" x14ac:dyDescent="0.2">
      <c r="A29" s="63" t="s">
        <v>14</v>
      </c>
      <c r="B29" s="64" t="s">
        <v>123</v>
      </c>
      <c r="C29" s="63"/>
      <c r="D29" s="63"/>
      <c r="E29" s="78"/>
      <c r="F29" s="78"/>
      <c r="G29" s="78"/>
      <c r="H29" s="79" t="s">
        <v>29</v>
      </c>
      <c r="I29" s="79"/>
      <c r="J29" s="79"/>
      <c r="K29" s="79"/>
    </row>
    <row r="30" spans="1:11" ht="24" customHeight="1" x14ac:dyDescent="0.2">
      <c r="A30" s="63" t="s">
        <v>15</v>
      </c>
      <c r="B30" s="64" t="s">
        <v>43</v>
      </c>
      <c r="C30" s="63"/>
      <c r="D30" s="63"/>
      <c r="E30" s="78"/>
      <c r="F30" s="78"/>
      <c r="G30" s="78"/>
      <c r="H30" s="79" t="s">
        <v>26</v>
      </c>
      <c r="I30" s="79"/>
      <c r="J30" s="79"/>
      <c r="K30" s="79"/>
    </row>
    <row r="31" spans="1:11" ht="24" customHeight="1" x14ac:dyDescent="0.55000000000000004">
      <c r="A31" s="63" t="s">
        <v>16</v>
      </c>
      <c r="B31" s="64" t="s">
        <v>44</v>
      </c>
      <c r="C31" s="63"/>
      <c r="D31" s="63"/>
      <c r="E31" s="2"/>
      <c r="F31" s="1"/>
      <c r="G31" s="57"/>
      <c r="H31" s="79" t="s">
        <v>30</v>
      </c>
      <c r="I31" s="79"/>
      <c r="J31" s="79"/>
      <c r="K31" s="79"/>
    </row>
    <row r="32" spans="1:11" ht="24" customHeight="1" x14ac:dyDescent="0.55000000000000004">
      <c r="A32" s="63" t="s">
        <v>17</v>
      </c>
      <c r="B32" s="64" t="s">
        <v>42</v>
      </c>
      <c r="C32" s="63"/>
      <c r="D32" s="63"/>
      <c r="E32" s="2"/>
      <c r="F32" s="1"/>
      <c r="G32" s="57"/>
      <c r="H32" s="128" t="s">
        <v>31</v>
      </c>
      <c r="I32" s="128"/>
      <c r="J32" s="128"/>
      <c r="K32" s="128"/>
    </row>
    <row r="33" spans="1:11" ht="24" customHeight="1" x14ac:dyDescent="0.55000000000000004">
      <c r="A33" s="129"/>
      <c r="B33" s="129"/>
      <c r="C33" s="63"/>
      <c r="D33" s="63"/>
      <c r="E33" s="2"/>
      <c r="F33" s="1"/>
      <c r="G33" s="57"/>
      <c r="H33" s="3"/>
      <c r="I33" s="3"/>
      <c r="J33" s="3"/>
      <c r="K33" s="3"/>
    </row>
    <row r="34" spans="1:11" ht="24" customHeight="1" x14ac:dyDescent="0.2">
      <c r="A34" s="130"/>
      <c r="B34" s="130" t="s">
        <v>20</v>
      </c>
      <c r="C34" s="4" t="s">
        <v>1</v>
      </c>
      <c r="D34" s="55" t="s">
        <v>2</v>
      </c>
      <c r="E34" s="132" t="s">
        <v>3</v>
      </c>
      <c r="F34" s="133"/>
      <c r="G34" s="132" t="s">
        <v>4</v>
      </c>
      <c r="H34" s="133"/>
      <c r="I34" s="132" t="s">
        <v>5</v>
      </c>
      <c r="J34" s="133"/>
      <c r="K34" s="130" t="s">
        <v>6</v>
      </c>
    </row>
    <row r="35" spans="1:11" ht="24" customHeight="1" thickBot="1" x14ac:dyDescent="0.25">
      <c r="A35" s="131"/>
      <c r="B35" s="131"/>
      <c r="C35" s="5" t="s">
        <v>21</v>
      </c>
      <c r="D35" s="56" t="s">
        <v>7</v>
      </c>
      <c r="E35" s="56" t="s">
        <v>8</v>
      </c>
      <c r="F35" s="237" t="s">
        <v>9</v>
      </c>
      <c r="G35" s="58" t="s">
        <v>8</v>
      </c>
      <c r="H35" s="56" t="s">
        <v>9</v>
      </c>
      <c r="I35" s="56" t="s">
        <v>8</v>
      </c>
      <c r="J35" s="244" t="s">
        <v>9</v>
      </c>
      <c r="K35" s="131"/>
    </row>
    <row r="36" spans="1:11" ht="24" customHeight="1" x14ac:dyDescent="0.55000000000000004">
      <c r="A36" s="80" t="s">
        <v>47</v>
      </c>
      <c r="B36" s="41" t="s">
        <v>45</v>
      </c>
      <c r="C36" s="12" t="s">
        <v>46</v>
      </c>
      <c r="D36" s="9">
        <v>390</v>
      </c>
      <c r="E36" s="235">
        <v>5</v>
      </c>
      <c r="F36" s="239">
        <f>D36*5</f>
        <v>1950</v>
      </c>
      <c r="G36" s="236">
        <v>0</v>
      </c>
      <c r="H36" s="45">
        <v>0</v>
      </c>
      <c r="I36" s="241">
        <f>E36-G36</f>
        <v>5</v>
      </c>
      <c r="J36" s="246">
        <f>I36*390</f>
        <v>1950</v>
      </c>
      <c r="K36" s="242"/>
    </row>
    <row r="37" spans="1:11" ht="24" customHeight="1" thickBot="1" x14ac:dyDescent="0.6">
      <c r="A37" s="233"/>
      <c r="B37" s="234"/>
      <c r="C37" s="12"/>
      <c r="D37" s="9"/>
      <c r="E37" s="235"/>
      <c r="F37" s="240" t="s">
        <v>129</v>
      </c>
      <c r="G37" s="236"/>
      <c r="H37" s="45"/>
      <c r="I37" s="241"/>
      <c r="J37" s="240" t="s">
        <v>128</v>
      </c>
      <c r="K37" s="243"/>
    </row>
    <row r="38" spans="1:11" ht="24" customHeight="1" x14ac:dyDescent="0.55000000000000004">
      <c r="A38" s="220" t="s">
        <v>120</v>
      </c>
      <c r="B38" s="221" t="s">
        <v>121</v>
      </c>
      <c r="C38" s="222" t="s">
        <v>122</v>
      </c>
      <c r="D38" s="223" t="s">
        <v>11</v>
      </c>
      <c r="E38" s="224" t="s">
        <v>11</v>
      </c>
      <c r="F38" s="238" t="s">
        <v>11</v>
      </c>
      <c r="G38" s="225">
        <v>2</v>
      </c>
      <c r="H38" s="226">
        <f>G38*390</f>
        <v>780</v>
      </c>
      <c r="I38" s="227">
        <f>I36-G38</f>
        <v>3</v>
      </c>
      <c r="J38" s="245">
        <f>I38*390</f>
        <v>1170</v>
      </c>
      <c r="K38" s="23"/>
    </row>
    <row r="39" spans="1:11" ht="24" customHeight="1" x14ac:dyDescent="0.55000000000000004">
      <c r="A39" s="218" t="s">
        <v>124</v>
      </c>
      <c r="B39" s="219" t="s">
        <v>125</v>
      </c>
      <c r="C39" s="217" t="s">
        <v>126</v>
      </c>
      <c r="D39" s="12"/>
      <c r="E39" s="12"/>
      <c r="F39" s="12"/>
      <c r="G39" s="65"/>
      <c r="H39" s="45"/>
      <c r="I39" s="8"/>
      <c r="J39" s="9"/>
      <c r="K39" s="23"/>
    </row>
    <row r="40" spans="1:11" ht="24" customHeight="1" x14ac:dyDescent="0.55000000000000004">
      <c r="A40" s="19"/>
      <c r="B40" s="11"/>
      <c r="C40" s="12"/>
      <c r="D40" s="12"/>
      <c r="E40" s="12"/>
      <c r="F40" s="12"/>
      <c r="G40" s="65"/>
      <c r="H40" s="45"/>
      <c r="I40" s="25"/>
      <c r="J40" s="9"/>
      <c r="K40" s="47"/>
    </row>
    <row r="41" spans="1:11" ht="24" customHeight="1" x14ac:dyDescent="0.55000000000000004">
      <c r="A41" s="51"/>
      <c r="B41" s="7"/>
      <c r="C41" s="12"/>
      <c r="D41" s="12"/>
      <c r="E41" s="12"/>
      <c r="F41" s="12"/>
      <c r="G41" s="65"/>
      <c r="H41" s="45"/>
      <c r="I41" s="25"/>
      <c r="J41" s="9"/>
      <c r="K41" s="23"/>
    </row>
    <row r="42" spans="1:11" ht="24" customHeight="1" x14ac:dyDescent="0.55000000000000004">
      <c r="A42" s="50"/>
      <c r="B42" s="11"/>
      <c r="C42" s="12"/>
      <c r="D42" s="12"/>
      <c r="E42" s="12"/>
      <c r="F42" s="12"/>
      <c r="G42" s="65"/>
      <c r="H42" s="45"/>
      <c r="I42" s="25"/>
      <c r="J42" s="9"/>
      <c r="K42" s="18"/>
    </row>
    <row r="43" spans="1:11" ht="24" customHeight="1" x14ac:dyDescent="0.55000000000000004">
      <c r="A43" s="54"/>
      <c r="B43" s="7"/>
      <c r="C43" s="12"/>
      <c r="D43" s="12"/>
      <c r="E43" s="12"/>
      <c r="F43" s="12"/>
      <c r="G43" s="65"/>
      <c r="H43" s="45"/>
      <c r="I43" s="25"/>
      <c r="J43" s="9"/>
      <c r="K43" s="23"/>
    </row>
    <row r="44" spans="1:11" ht="24" customHeight="1" x14ac:dyDescent="0.55000000000000004">
      <c r="A44" s="51"/>
      <c r="B44" s="7"/>
      <c r="C44" s="12"/>
      <c r="D44" s="12"/>
      <c r="E44" s="12"/>
      <c r="F44" s="12"/>
      <c r="G44" s="65"/>
      <c r="H44" s="45"/>
      <c r="I44" s="25"/>
      <c r="J44" s="9"/>
      <c r="K44" s="23"/>
    </row>
    <row r="45" spans="1:11" ht="24" customHeight="1" x14ac:dyDescent="0.55000000000000004">
      <c r="A45" s="228" t="s">
        <v>127</v>
      </c>
      <c r="B45" s="229"/>
      <c r="C45" s="12"/>
      <c r="D45" s="12"/>
      <c r="E45" s="74"/>
      <c r="F45" s="74"/>
      <c r="G45" s="65"/>
      <c r="H45" s="45"/>
      <c r="I45" s="25"/>
      <c r="J45" s="21"/>
      <c r="K45" s="23"/>
    </row>
    <row r="46" spans="1:11" ht="24" customHeight="1" x14ac:dyDescent="0.55000000000000004">
      <c r="A46" s="230" t="s">
        <v>130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2"/>
    </row>
    <row r="47" spans="1:11" ht="24" customHeight="1" x14ac:dyDescent="0.55000000000000004">
      <c r="A47" s="230"/>
      <c r="B47" s="231"/>
      <c r="C47" s="231"/>
      <c r="D47" s="231"/>
      <c r="E47" s="231"/>
      <c r="F47" s="231"/>
      <c r="G47" s="231"/>
      <c r="H47" s="231"/>
      <c r="I47" s="231"/>
      <c r="J47" s="231"/>
      <c r="K47" s="232"/>
    </row>
    <row r="48" spans="1:11" ht="24" customHeight="1" x14ac:dyDescent="0.55000000000000004">
      <c r="A48" s="51"/>
      <c r="B48" s="11"/>
      <c r="C48" s="12"/>
      <c r="D48" s="12"/>
      <c r="E48" s="74"/>
      <c r="F48" s="74"/>
      <c r="G48" s="65"/>
      <c r="H48" s="45"/>
      <c r="I48" s="25"/>
      <c r="J48" s="21"/>
      <c r="K48" s="23"/>
    </row>
    <row r="49" spans="1:11" ht="24" customHeight="1" x14ac:dyDescent="0.55000000000000004">
      <c r="A49" s="51"/>
      <c r="B49" s="11"/>
      <c r="C49" s="8"/>
      <c r="D49" s="9"/>
      <c r="E49" s="22"/>
      <c r="F49" s="14"/>
      <c r="G49" s="43"/>
      <c r="H49" s="9"/>
      <c r="I49" s="25"/>
      <c r="J49" s="21"/>
      <c r="K49" s="23"/>
    </row>
    <row r="50" spans="1:11" ht="24" customHeight="1" x14ac:dyDescent="0.55000000000000004">
      <c r="A50" s="51"/>
      <c r="B50" s="7"/>
      <c r="C50" s="8"/>
      <c r="D50" s="9"/>
      <c r="E50" s="24"/>
      <c r="F50" s="26"/>
      <c r="G50" s="43"/>
      <c r="H50" s="9"/>
      <c r="I50" s="25"/>
      <c r="J50" s="9"/>
      <c r="K50" s="23"/>
    </row>
  </sheetData>
  <mergeCells count="21">
    <mergeCell ref="A45:B45"/>
    <mergeCell ref="A46:K46"/>
    <mergeCell ref="A47:K47"/>
    <mergeCell ref="A26:K26"/>
    <mergeCell ref="H32:K32"/>
    <mergeCell ref="A33:B33"/>
    <mergeCell ref="A34:A35"/>
    <mergeCell ref="B34:B35"/>
    <mergeCell ref="E34:F34"/>
    <mergeCell ref="G34:H34"/>
    <mergeCell ref="I34:J34"/>
    <mergeCell ref="K34:K35"/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51180993000874886" right="0.31496062992125984" top="0.354329615048119" bottom="0.354329615048119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42"/>
  <sheetViews>
    <sheetView tabSelected="1" view="pageBreakPreview" zoomScaleNormal="100" zoomScaleSheetLayoutView="100" workbookViewId="0">
      <selection activeCell="D23" sqref="D23"/>
    </sheetView>
  </sheetViews>
  <sheetFormatPr defaultColWidth="10.42578125" defaultRowHeight="24" x14ac:dyDescent="0.55000000000000004"/>
  <cols>
    <col min="1" max="1" width="5.85546875" style="81" customWidth="1"/>
    <col min="2" max="2" width="30.85546875" style="126" customWidth="1"/>
    <col min="3" max="16384" width="10.42578125" style="81"/>
  </cols>
  <sheetData>
    <row r="1" spans="1:14" x14ac:dyDescent="0.55000000000000004">
      <c r="A1" s="134" t="s">
        <v>48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x14ac:dyDescent="0.55000000000000004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55000000000000004">
      <c r="A3" s="135" t="s">
        <v>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x14ac:dyDescent="0.55000000000000004">
      <c r="A4" s="82"/>
      <c r="B4" s="83"/>
      <c r="C4" s="136" t="s">
        <v>51</v>
      </c>
      <c r="D4" s="136"/>
      <c r="E4" s="136"/>
      <c r="F4" s="137" t="s">
        <v>3</v>
      </c>
      <c r="G4" s="138"/>
      <c r="H4" s="139"/>
      <c r="I4" s="136" t="s">
        <v>4</v>
      </c>
      <c r="J4" s="136"/>
      <c r="K4" s="136"/>
      <c r="L4" s="138" t="s">
        <v>5</v>
      </c>
      <c r="M4" s="138"/>
      <c r="N4" s="139"/>
    </row>
    <row r="5" spans="1:14" x14ac:dyDescent="0.55000000000000004">
      <c r="A5" s="84" t="s">
        <v>52</v>
      </c>
      <c r="B5" s="85" t="s">
        <v>53</v>
      </c>
      <c r="C5" s="86" t="s">
        <v>8</v>
      </c>
      <c r="D5" s="82" t="s">
        <v>9</v>
      </c>
      <c r="E5" s="82" t="s">
        <v>8</v>
      </c>
      <c r="F5" s="86" t="s">
        <v>8</v>
      </c>
      <c r="G5" s="82" t="s">
        <v>9</v>
      </c>
      <c r="H5" s="82" t="s">
        <v>8</v>
      </c>
      <c r="I5" s="86" t="s">
        <v>8</v>
      </c>
      <c r="J5" s="82" t="s">
        <v>9</v>
      </c>
      <c r="K5" s="82" t="s">
        <v>8</v>
      </c>
      <c r="L5" s="87" t="s">
        <v>8</v>
      </c>
      <c r="M5" s="82" t="s">
        <v>9</v>
      </c>
      <c r="N5" s="82" t="s">
        <v>8</v>
      </c>
    </row>
    <row r="6" spans="1:14" x14ac:dyDescent="0.55000000000000004">
      <c r="A6" s="88"/>
      <c r="B6" s="89"/>
      <c r="C6" s="90" t="s">
        <v>54</v>
      </c>
      <c r="D6" s="88" t="s">
        <v>55</v>
      </c>
      <c r="E6" s="88" t="s">
        <v>56</v>
      </c>
      <c r="F6" s="90" t="s">
        <v>54</v>
      </c>
      <c r="G6" s="88" t="s">
        <v>55</v>
      </c>
      <c r="H6" s="88" t="s">
        <v>56</v>
      </c>
      <c r="I6" s="90" t="s">
        <v>54</v>
      </c>
      <c r="J6" s="88" t="s">
        <v>55</v>
      </c>
      <c r="K6" s="88" t="s">
        <v>56</v>
      </c>
      <c r="L6" s="91" t="s">
        <v>54</v>
      </c>
      <c r="M6" s="88" t="s">
        <v>55</v>
      </c>
      <c r="N6" s="88" t="s">
        <v>56</v>
      </c>
    </row>
    <row r="7" spans="1:14" ht="24.75" thickBot="1" x14ac:dyDescent="0.6">
      <c r="A7" s="92"/>
      <c r="B7" s="93" t="s">
        <v>57</v>
      </c>
      <c r="C7" s="94"/>
      <c r="D7" s="95"/>
      <c r="E7" s="104"/>
      <c r="F7" s="117"/>
      <c r="G7" s="115"/>
      <c r="H7" s="115"/>
      <c r="I7" s="97"/>
      <c r="J7" s="95"/>
      <c r="K7" s="98"/>
      <c r="L7" s="99"/>
      <c r="M7" s="95"/>
      <c r="N7" s="98"/>
    </row>
    <row r="8" spans="1:14" ht="24.75" thickBot="1" x14ac:dyDescent="0.6">
      <c r="A8" s="100">
        <v>1</v>
      </c>
      <c r="B8" s="140" t="s">
        <v>60</v>
      </c>
      <c r="C8" s="141">
        <v>2</v>
      </c>
      <c r="D8" s="151">
        <v>220</v>
      </c>
      <c r="E8" s="153">
        <f>C8*D8</f>
        <v>440</v>
      </c>
      <c r="F8" s="159">
        <v>0</v>
      </c>
      <c r="G8" s="160">
        <v>0</v>
      </c>
      <c r="H8" s="160">
        <f>F8*G8</f>
        <v>0</v>
      </c>
      <c r="I8" s="99">
        <v>1</v>
      </c>
      <c r="J8" s="95">
        <v>220</v>
      </c>
      <c r="K8" s="116">
        <f>I8*J8</f>
        <v>220</v>
      </c>
      <c r="L8" s="118">
        <f>C8-I8</f>
        <v>1</v>
      </c>
      <c r="M8" s="115">
        <v>220</v>
      </c>
      <c r="N8" s="116">
        <f>L8*M8</f>
        <v>220</v>
      </c>
    </row>
    <row r="9" spans="1:14" ht="24.75" thickBot="1" x14ac:dyDescent="0.6">
      <c r="A9" s="100"/>
      <c r="B9" s="101"/>
      <c r="C9" s="102"/>
      <c r="D9" s="152"/>
      <c r="E9" s="154" t="s">
        <v>67</v>
      </c>
      <c r="F9" s="161" t="s">
        <v>66</v>
      </c>
      <c r="G9" s="161" t="s">
        <v>66</v>
      </c>
      <c r="H9" s="162" t="s">
        <v>75</v>
      </c>
      <c r="I9" s="99"/>
      <c r="J9" s="152"/>
      <c r="K9" s="186"/>
      <c r="L9" s="185" t="s">
        <v>76</v>
      </c>
      <c r="M9" s="187"/>
      <c r="N9" s="184" t="s">
        <v>77</v>
      </c>
    </row>
    <row r="10" spans="1:14" ht="24.75" thickBot="1" x14ac:dyDescent="0.6">
      <c r="A10" s="100"/>
      <c r="B10" s="101" t="s">
        <v>59</v>
      </c>
      <c r="C10" s="102"/>
      <c r="D10" s="95"/>
      <c r="E10" s="150"/>
      <c r="F10" s="112"/>
      <c r="G10" s="96"/>
      <c r="H10" s="104"/>
      <c r="I10" s="97"/>
      <c r="J10" s="95"/>
      <c r="K10" s="182"/>
      <c r="L10" s="113"/>
      <c r="M10" s="96"/>
      <c r="N10" s="108"/>
    </row>
    <row r="11" spans="1:14" ht="24.75" thickBot="1" x14ac:dyDescent="0.6">
      <c r="A11" s="100">
        <v>1</v>
      </c>
      <c r="B11" s="164" t="s">
        <v>65</v>
      </c>
      <c r="C11" s="165">
        <v>0</v>
      </c>
      <c r="D11" s="166">
        <v>0</v>
      </c>
      <c r="E11" s="166">
        <v>0</v>
      </c>
      <c r="F11" s="167">
        <v>5</v>
      </c>
      <c r="G11" s="179">
        <v>390</v>
      </c>
      <c r="H11" s="180">
        <f>F11*G11</f>
        <v>1950</v>
      </c>
      <c r="I11" s="178">
        <v>2</v>
      </c>
      <c r="J11" s="181">
        <v>390</v>
      </c>
      <c r="K11" s="183">
        <f>I11*J11</f>
        <v>780</v>
      </c>
      <c r="L11" s="99">
        <f>F11-I11</f>
        <v>3</v>
      </c>
      <c r="M11" s="95">
        <v>390</v>
      </c>
      <c r="N11" s="98">
        <f>L11*M11</f>
        <v>1170</v>
      </c>
    </row>
    <row r="12" spans="1:14" x14ac:dyDescent="0.55000000000000004">
      <c r="A12" s="191"/>
      <c r="B12" s="85"/>
      <c r="C12" s="192"/>
      <c r="D12" s="115"/>
      <c r="E12" s="115"/>
      <c r="F12" s="117"/>
      <c r="G12" s="193"/>
      <c r="H12" s="194" t="s">
        <v>79</v>
      </c>
      <c r="I12" s="118"/>
      <c r="J12" s="193"/>
      <c r="K12" s="195" t="s">
        <v>80</v>
      </c>
      <c r="L12" s="118"/>
      <c r="M12" s="115"/>
      <c r="N12" s="116"/>
    </row>
    <row r="13" spans="1:14" x14ac:dyDescent="0.55000000000000004">
      <c r="A13" s="100"/>
      <c r="B13" s="101"/>
      <c r="C13" s="102"/>
      <c r="D13" s="96"/>
      <c r="E13" s="96"/>
      <c r="F13" s="112"/>
      <c r="G13" s="96"/>
      <c r="H13" s="96"/>
      <c r="I13" s="103"/>
      <c r="J13" s="104"/>
      <c r="K13" s="96"/>
      <c r="L13" s="105"/>
      <c r="M13" s="104"/>
      <c r="N13" s="96"/>
    </row>
    <row r="14" spans="1:14" ht="26.25" x14ac:dyDescent="0.7">
      <c r="A14" s="100"/>
      <c r="B14" s="158" t="s">
        <v>61</v>
      </c>
      <c r="C14" s="102"/>
      <c r="D14" s="95"/>
      <c r="E14" s="96"/>
      <c r="F14" s="97"/>
      <c r="G14" s="95"/>
      <c r="H14" s="95"/>
      <c r="I14" s="97"/>
      <c r="J14" s="95"/>
      <c r="K14" s="98"/>
      <c r="L14" s="99"/>
      <c r="M14" s="95"/>
      <c r="N14" s="98"/>
    </row>
    <row r="15" spans="1:14" x14ac:dyDescent="0.55000000000000004">
      <c r="A15" s="100"/>
      <c r="B15" s="143" t="s">
        <v>63</v>
      </c>
      <c r="C15" s="144"/>
      <c r="D15" s="142"/>
      <c r="E15" s="145"/>
      <c r="F15" s="146"/>
      <c r="G15" s="142"/>
      <c r="H15" s="142"/>
      <c r="I15" s="147"/>
      <c r="J15" s="148"/>
      <c r="K15" s="145"/>
      <c r="L15" s="149"/>
      <c r="M15" s="148"/>
      <c r="N15" s="145"/>
    </row>
    <row r="16" spans="1:14" x14ac:dyDescent="0.55000000000000004">
      <c r="A16" s="100"/>
      <c r="B16" s="155" t="s">
        <v>69</v>
      </c>
      <c r="C16" s="156"/>
      <c r="D16" s="156"/>
      <c r="E16" s="157"/>
      <c r="F16" s="97"/>
      <c r="G16" s="95"/>
      <c r="H16" s="95"/>
      <c r="I16" s="97"/>
      <c r="J16" s="95"/>
      <c r="K16" s="98"/>
      <c r="L16" s="99"/>
      <c r="M16" s="95"/>
      <c r="N16" s="98"/>
    </row>
    <row r="17" spans="1:14" x14ac:dyDescent="0.55000000000000004">
      <c r="A17" s="100"/>
      <c r="B17" s="155"/>
      <c r="C17" s="102"/>
      <c r="D17" s="95"/>
      <c r="E17" s="96"/>
      <c r="F17" s="97"/>
      <c r="G17" s="95"/>
      <c r="H17" s="95"/>
      <c r="I17" s="97"/>
      <c r="J17" s="95"/>
      <c r="K17" s="98"/>
      <c r="L17" s="99"/>
      <c r="M17" s="95"/>
      <c r="N17" s="98"/>
    </row>
    <row r="18" spans="1:14" ht="26.25" x14ac:dyDescent="0.7">
      <c r="A18" s="100"/>
      <c r="B18" s="158" t="s">
        <v>62</v>
      </c>
      <c r="C18" s="102"/>
      <c r="D18" s="95"/>
      <c r="E18" s="96"/>
      <c r="F18" s="97"/>
      <c r="G18" s="95"/>
      <c r="H18" s="95"/>
      <c r="I18" s="97"/>
      <c r="J18" s="95"/>
      <c r="K18" s="98"/>
      <c r="L18" s="99"/>
      <c r="M18" s="95"/>
      <c r="N18" s="98"/>
    </row>
    <row r="19" spans="1:14" x14ac:dyDescent="0.55000000000000004">
      <c r="A19" s="100"/>
      <c r="B19" s="163" t="s">
        <v>78</v>
      </c>
      <c r="C19" s="102"/>
      <c r="D19" s="95"/>
      <c r="E19" s="96"/>
      <c r="F19" s="97"/>
      <c r="G19" s="95"/>
      <c r="H19" s="95"/>
      <c r="I19" s="97"/>
      <c r="J19" s="95"/>
      <c r="K19" s="98"/>
      <c r="L19" s="99"/>
      <c r="M19" s="95"/>
      <c r="N19" s="98"/>
    </row>
    <row r="20" spans="1:14" x14ac:dyDescent="0.55000000000000004">
      <c r="A20" s="100"/>
      <c r="B20" s="168" t="s">
        <v>68</v>
      </c>
      <c r="C20" s="102"/>
      <c r="D20" s="95"/>
      <c r="E20" s="96"/>
      <c r="F20" s="97"/>
      <c r="G20" s="95"/>
      <c r="H20" s="95"/>
      <c r="I20" s="97"/>
      <c r="J20" s="95"/>
      <c r="K20" s="98"/>
      <c r="L20" s="99"/>
      <c r="M20" s="95"/>
      <c r="N20" s="98"/>
    </row>
    <row r="21" spans="1:14" x14ac:dyDescent="0.55000000000000004">
      <c r="A21" s="100"/>
      <c r="B21" s="168" t="s">
        <v>73</v>
      </c>
      <c r="C21" s="102"/>
      <c r="D21" s="95"/>
      <c r="E21" s="96"/>
      <c r="F21" s="97"/>
      <c r="G21" s="95"/>
      <c r="H21" s="95"/>
      <c r="I21" s="97"/>
      <c r="J21" s="95"/>
      <c r="K21" s="98"/>
      <c r="L21" s="99"/>
      <c r="M21" s="95"/>
      <c r="N21" s="98"/>
    </row>
    <row r="22" spans="1:14" x14ac:dyDescent="0.55000000000000004">
      <c r="A22" s="100"/>
      <c r="B22" s="101"/>
      <c r="C22" s="102"/>
      <c r="D22" s="95"/>
      <c r="E22" s="96"/>
      <c r="F22" s="97"/>
      <c r="G22" s="95"/>
      <c r="H22" s="95"/>
      <c r="I22" s="97"/>
      <c r="J22" s="95"/>
      <c r="K22" s="98"/>
      <c r="L22" s="99"/>
      <c r="M22" s="95"/>
      <c r="N22" s="98"/>
    </row>
    <row r="23" spans="1:14" ht="26.25" x14ac:dyDescent="0.7">
      <c r="A23" s="100"/>
      <c r="B23" s="158" t="s">
        <v>70</v>
      </c>
      <c r="C23" s="102"/>
      <c r="D23" s="95"/>
      <c r="E23" s="96"/>
      <c r="F23" s="97"/>
      <c r="G23" s="95"/>
      <c r="H23" s="95"/>
      <c r="I23" s="103"/>
      <c r="J23" s="104"/>
      <c r="K23" s="96"/>
      <c r="L23" s="105"/>
      <c r="M23" s="104"/>
      <c r="N23" s="96"/>
    </row>
    <row r="24" spans="1:14" x14ac:dyDescent="0.55000000000000004">
      <c r="A24" s="100"/>
      <c r="B24" s="172" t="s">
        <v>71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4"/>
    </row>
    <row r="25" spans="1:14" x14ac:dyDescent="0.55000000000000004">
      <c r="A25" s="100"/>
      <c r="B25" s="175" t="s">
        <v>72</v>
      </c>
      <c r="C25" s="176"/>
      <c r="D25" s="170"/>
      <c r="E25" s="177"/>
      <c r="F25" s="169"/>
      <c r="G25" s="170"/>
      <c r="H25" s="170"/>
      <c r="I25" s="169"/>
      <c r="J25" s="170"/>
      <c r="K25" s="171"/>
      <c r="L25" s="178"/>
      <c r="M25" s="170"/>
      <c r="N25" s="171"/>
    </row>
    <row r="26" spans="1:14" x14ac:dyDescent="0.55000000000000004">
      <c r="A26" s="100"/>
      <c r="B26" s="101"/>
      <c r="C26" s="102"/>
      <c r="D26" s="95"/>
      <c r="E26" s="96"/>
      <c r="F26" s="97"/>
      <c r="G26" s="95"/>
      <c r="H26" s="95"/>
      <c r="I26" s="97"/>
      <c r="J26" s="95"/>
      <c r="K26" s="98"/>
      <c r="L26" s="99"/>
      <c r="M26" s="95"/>
      <c r="N26" s="98"/>
    </row>
    <row r="27" spans="1:14" ht="26.25" x14ac:dyDescent="0.7">
      <c r="A27" s="100"/>
      <c r="B27" s="158" t="s">
        <v>74</v>
      </c>
      <c r="C27" s="102"/>
      <c r="D27" s="95"/>
      <c r="E27" s="96"/>
      <c r="F27" s="97"/>
      <c r="G27" s="95"/>
      <c r="H27" s="95"/>
      <c r="I27" s="97"/>
      <c r="J27" s="95"/>
      <c r="K27" s="98"/>
      <c r="L27" s="99"/>
      <c r="M27" s="95"/>
      <c r="N27" s="98"/>
    </row>
    <row r="28" spans="1:14" x14ac:dyDescent="0.55000000000000004">
      <c r="A28" s="100"/>
      <c r="B28" s="188" t="s">
        <v>81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90"/>
    </row>
    <row r="29" spans="1:14" x14ac:dyDescent="0.55000000000000004">
      <c r="A29" s="100"/>
      <c r="B29" s="175" t="s">
        <v>82</v>
      </c>
      <c r="C29" s="102"/>
      <c r="D29" s="95"/>
      <c r="E29" s="96"/>
      <c r="F29" s="97"/>
      <c r="G29" s="95"/>
      <c r="H29" s="95"/>
      <c r="I29" s="97"/>
      <c r="J29" s="95"/>
      <c r="K29" s="98"/>
      <c r="L29" s="99"/>
      <c r="M29" s="95"/>
      <c r="N29" s="98"/>
    </row>
    <row r="30" spans="1:14" x14ac:dyDescent="0.55000000000000004">
      <c r="A30" s="100"/>
      <c r="B30" s="101"/>
      <c r="C30" s="102"/>
      <c r="D30" s="95"/>
      <c r="E30" s="96"/>
      <c r="F30" s="97"/>
      <c r="G30" s="95"/>
      <c r="H30" s="95"/>
      <c r="I30" s="97"/>
      <c r="J30" s="95"/>
      <c r="K30" s="98"/>
      <c r="L30" s="99"/>
      <c r="M30" s="95"/>
      <c r="N30" s="98"/>
    </row>
    <row r="31" spans="1:14" ht="26.25" x14ac:dyDescent="0.7">
      <c r="A31" s="100"/>
      <c r="B31" s="158" t="s">
        <v>83</v>
      </c>
      <c r="C31" s="102"/>
      <c r="D31" s="95"/>
      <c r="E31" s="96"/>
      <c r="F31" s="97"/>
      <c r="G31" s="95"/>
      <c r="H31" s="95"/>
      <c r="I31" s="103"/>
      <c r="J31" s="104"/>
      <c r="K31" s="96"/>
      <c r="L31" s="105"/>
      <c r="M31" s="104"/>
      <c r="N31" s="96"/>
    </row>
    <row r="32" spans="1:14" x14ac:dyDescent="0.55000000000000004">
      <c r="A32" s="100"/>
      <c r="B32" s="106" t="s">
        <v>119</v>
      </c>
      <c r="C32" s="107"/>
      <c r="D32" s="95"/>
      <c r="E32" s="98"/>
      <c r="F32" s="97"/>
      <c r="G32" s="95"/>
      <c r="H32" s="98"/>
      <c r="I32" s="97"/>
      <c r="J32" s="95"/>
      <c r="K32" s="98"/>
      <c r="L32" s="99"/>
      <c r="M32" s="95"/>
      <c r="N32" s="98"/>
    </row>
    <row r="33" spans="1:223" x14ac:dyDescent="0.55000000000000004">
      <c r="A33" s="100"/>
      <c r="B33" s="106"/>
      <c r="C33" s="107"/>
      <c r="D33" s="95"/>
      <c r="E33" s="108"/>
      <c r="F33" s="97"/>
      <c r="G33" s="95"/>
      <c r="H33" s="98"/>
      <c r="I33" s="97"/>
      <c r="J33" s="95"/>
      <c r="K33" s="98"/>
      <c r="L33" s="99"/>
      <c r="M33" s="95"/>
      <c r="N33" s="98"/>
    </row>
    <row r="34" spans="1:223" ht="26.25" x14ac:dyDescent="0.7">
      <c r="A34" s="191"/>
      <c r="B34" s="158" t="s">
        <v>84</v>
      </c>
      <c r="C34" s="192"/>
      <c r="D34" s="104"/>
      <c r="E34" s="182"/>
      <c r="F34" s="103"/>
      <c r="G34" s="104"/>
      <c r="H34" s="182"/>
      <c r="I34" s="103"/>
      <c r="J34" s="104"/>
      <c r="K34" s="182"/>
      <c r="L34" s="105"/>
      <c r="M34" s="104"/>
      <c r="N34" s="182"/>
    </row>
    <row r="35" spans="1:223" x14ac:dyDescent="0.55000000000000004">
      <c r="A35" s="191"/>
      <c r="B35" s="106" t="s">
        <v>118</v>
      </c>
      <c r="C35" s="192"/>
      <c r="D35" s="104"/>
      <c r="E35" s="182"/>
      <c r="F35" s="103"/>
      <c r="G35" s="104"/>
      <c r="H35" s="182"/>
      <c r="I35" s="103"/>
      <c r="J35" s="104"/>
      <c r="K35" s="182"/>
      <c r="L35" s="105"/>
      <c r="M35" s="104"/>
      <c r="N35" s="182"/>
    </row>
    <row r="36" spans="1:223" x14ac:dyDescent="0.55000000000000004">
      <c r="A36" s="120"/>
      <c r="B36" s="121"/>
      <c r="C36" s="122"/>
      <c r="D36" s="123"/>
      <c r="E36" s="123"/>
      <c r="F36" s="124"/>
      <c r="G36" s="123"/>
      <c r="H36" s="123"/>
      <c r="I36" s="124"/>
      <c r="J36" s="123"/>
      <c r="K36" s="123"/>
      <c r="L36" s="124"/>
      <c r="M36" s="123"/>
      <c r="N36" s="123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</row>
    <row r="37" spans="1:223" x14ac:dyDescent="0.55000000000000004">
      <c r="A37" s="120"/>
      <c r="B37" s="121" t="s">
        <v>12</v>
      </c>
      <c r="C37" s="122"/>
      <c r="D37" s="123"/>
      <c r="E37" s="123"/>
      <c r="F37" s="124"/>
      <c r="G37" s="123"/>
      <c r="H37" s="123"/>
      <c r="I37" s="124"/>
      <c r="J37" s="123"/>
      <c r="K37" s="123"/>
      <c r="L37" s="124"/>
      <c r="M37" s="123"/>
      <c r="N37" s="123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</row>
    <row r="38" spans="1:223" x14ac:dyDescent="0.55000000000000004">
      <c r="A38" s="120"/>
      <c r="B38" s="121"/>
      <c r="C38" s="122"/>
      <c r="D38" s="123"/>
      <c r="E38" s="123"/>
      <c r="F38" s="124"/>
      <c r="G38" s="123"/>
      <c r="H38" s="123"/>
      <c r="I38" s="124"/>
      <c r="J38" s="123"/>
      <c r="K38" s="123"/>
      <c r="L38" s="124"/>
      <c r="M38" s="123"/>
      <c r="N38" s="123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</row>
    <row r="39" spans="1:223" x14ac:dyDescent="0.55000000000000004">
      <c r="A39" s="120"/>
      <c r="B39" s="121"/>
      <c r="C39" s="122"/>
      <c r="D39" s="123"/>
      <c r="E39" s="123"/>
      <c r="F39" s="124"/>
      <c r="G39" s="123"/>
      <c r="H39" s="123"/>
      <c r="I39" s="124"/>
      <c r="J39" s="123"/>
      <c r="K39" s="123"/>
      <c r="L39" s="124"/>
      <c r="M39" s="123"/>
      <c r="N39" s="123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</row>
    <row r="40" spans="1:223" x14ac:dyDescent="0.55000000000000004">
      <c r="A40" s="120"/>
      <c r="B40" s="121"/>
      <c r="C40" s="122"/>
      <c r="D40" s="123"/>
      <c r="E40" s="123"/>
      <c r="F40" s="124"/>
      <c r="G40" s="123"/>
      <c r="H40" s="123"/>
      <c r="I40" s="124"/>
      <c r="J40" s="123"/>
      <c r="K40" s="123"/>
      <c r="L40" s="124"/>
      <c r="M40" s="123"/>
      <c r="N40" s="123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</row>
    <row r="41" spans="1:223" x14ac:dyDescent="0.55000000000000004">
      <c r="A41" s="120"/>
      <c r="B41" s="121"/>
      <c r="C41" s="122"/>
      <c r="D41" s="123"/>
      <c r="E41" s="123"/>
      <c r="F41" s="124"/>
      <c r="G41" s="123"/>
      <c r="H41" s="123"/>
      <c r="I41" s="124"/>
      <c r="J41" s="123"/>
      <c r="K41" s="123"/>
      <c r="L41" s="124"/>
      <c r="M41" s="123"/>
      <c r="N41" s="123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</row>
    <row r="42" spans="1:223" x14ac:dyDescent="0.55000000000000004">
      <c r="A42" s="120"/>
      <c r="B42" s="121"/>
      <c r="C42" s="122"/>
      <c r="D42" s="123"/>
      <c r="E42" s="123"/>
      <c r="F42" s="124"/>
      <c r="G42" s="123"/>
      <c r="H42" s="123"/>
      <c r="I42" s="124"/>
      <c r="J42" s="123"/>
      <c r="K42" s="123"/>
      <c r="L42" s="124"/>
      <c r="M42" s="123"/>
      <c r="N42" s="123"/>
    </row>
  </sheetData>
  <mergeCells count="9">
    <mergeCell ref="B24:N24"/>
    <mergeCell ref="B28:N28"/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1"/>
  <sheetViews>
    <sheetView view="pageBreakPreview" topLeftCell="A28" zoomScaleNormal="100" zoomScaleSheetLayoutView="100" workbookViewId="0">
      <selection activeCell="E23" sqref="E23"/>
    </sheetView>
  </sheetViews>
  <sheetFormatPr defaultColWidth="10.42578125" defaultRowHeight="24" x14ac:dyDescent="0.55000000000000004"/>
  <cols>
    <col min="1" max="1" width="5.85546875" style="81" customWidth="1"/>
    <col min="2" max="2" width="27.140625" style="126" customWidth="1"/>
    <col min="3" max="3" width="9.140625" style="216" customWidth="1"/>
    <col min="4" max="4" width="9.85546875" style="81" customWidth="1"/>
    <col min="5" max="5" width="9.5703125" style="81" customWidth="1"/>
    <col min="6" max="6" width="10.42578125" style="216"/>
    <col min="7" max="7" width="10.42578125" style="81" customWidth="1"/>
    <col min="8" max="8" width="10.5703125" style="81" customWidth="1"/>
    <col min="9" max="16384" width="10.42578125" style="81"/>
  </cols>
  <sheetData>
    <row r="1" spans="1:14" x14ac:dyDescent="0.55000000000000004">
      <c r="A1" s="197" t="s">
        <v>85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x14ac:dyDescent="0.55000000000000004">
      <c r="A2" s="134" t="s">
        <v>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55000000000000004">
      <c r="A3" s="135" t="s">
        <v>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x14ac:dyDescent="0.55000000000000004">
      <c r="A4" s="82"/>
      <c r="B4" s="83"/>
      <c r="C4" s="136" t="s">
        <v>51</v>
      </c>
      <c r="D4" s="136"/>
      <c r="E4" s="136"/>
      <c r="F4" s="137" t="s">
        <v>3</v>
      </c>
      <c r="G4" s="138"/>
      <c r="H4" s="139"/>
      <c r="I4" s="136" t="s">
        <v>4</v>
      </c>
      <c r="J4" s="136"/>
      <c r="K4" s="136"/>
      <c r="L4" s="138" t="s">
        <v>5</v>
      </c>
      <c r="M4" s="138"/>
      <c r="N4" s="139"/>
    </row>
    <row r="5" spans="1:14" x14ac:dyDescent="0.55000000000000004">
      <c r="A5" s="84" t="s">
        <v>52</v>
      </c>
      <c r="B5" s="85" t="s">
        <v>53</v>
      </c>
      <c r="C5" s="86" t="s">
        <v>8</v>
      </c>
      <c r="D5" s="82" t="s">
        <v>9</v>
      </c>
      <c r="E5" s="82" t="s">
        <v>8</v>
      </c>
      <c r="F5" s="86" t="s">
        <v>8</v>
      </c>
      <c r="G5" s="82" t="s">
        <v>9</v>
      </c>
      <c r="H5" s="82" t="s">
        <v>8</v>
      </c>
      <c r="I5" s="198" t="s">
        <v>8</v>
      </c>
      <c r="J5" s="82" t="s">
        <v>9</v>
      </c>
      <c r="K5" s="82" t="s">
        <v>8</v>
      </c>
      <c r="L5" s="87" t="s">
        <v>8</v>
      </c>
      <c r="M5" s="82" t="s">
        <v>9</v>
      </c>
      <c r="N5" s="82" t="s">
        <v>8</v>
      </c>
    </row>
    <row r="6" spans="1:14" x14ac:dyDescent="0.55000000000000004">
      <c r="A6" s="88"/>
      <c r="B6" s="89"/>
      <c r="C6" s="90" t="s">
        <v>54</v>
      </c>
      <c r="D6" s="88" t="s">
        <v>55</v>
      </c>
      <c r="E6" s="88" t="s">
        <v>56</v>
      </c>
      <c r="F6" s="90" t="s">
        <v>54</v>
      </c>
      <c r="G6" s="88" t="s">
        <v>55</v>
      </c>
      <c r="H6" s="88" t="s">
        <v>56</v>
      </c>
      <c r="I6" s="199" t="s">
        <v>54</v>
      </c>
      <c r="J6" s="88" t="s">
        <v>55</v>
      </c>
      <c r="K6" s="88" t="s">
        <v>56</v>
      </c>
      <c r="L6" s="91" t="s">
        <v>54</v>
      </c>
      <c r="M6" s="88" t="s">
        <v>55</v>
      </c>
      <c r="N6" s="88" t="s">
        <v>56</v>
      </c>
    </row>
    <row r="7" spans="1:14" x14ac:dyDescent="0.55000000000000004">
      <c r="A7" s="92"/>
      <c r="B7" s="93" t="s">
        <v>57</v>
      </c>
      <c r="C7" s="94"/>
      <c r="D7" s="95"/>
      <c r="E7" s="96"/>
      <c r="F7" s="107"/>
      <c r="G7" s="95"/>
      <c r="H7" s="95"/>
      <c r="I7" s="97"/>
      <c r="J7" s="95"/>
      <c r="K7" s="98"/>
      <c r="L7" s="99"/>
      <c r="M7" s="95"/>
      <c r="N7" s="98"/>
    </row>
    <row r="8" spans="1:14" s="206" customFormat="1" x14ac:dyDescent="0.55000000000000004">
      <c r="A8" s="114">
        <v>1</v>
      </c>
      <c r="B8" s="200" t="s">
        <v>86</v>
      </c>
      <c r="C8" s="201">
        <v>1</v>
      </c>
      <c r="D8" s="202">
        <v>65</v>
      </c>
      <c r="E8" s="203">
        <f t="shared" ref="E8:E11" si="0">C8*D8</f>
        <v>65</v>
      </c>
      <c r="F8" s="204">
        <v>0</v>
      </c>
      <c r="G8" s="202">
        <v>0</v>
      </c>
      <c r="H8" s="203">
        <f t="shared" ref="H8:H11" si="1">F8*G8</f>
        <v>0</v>
      </c>
      <c r="I8" s="204">
        <v>0</v>
      </c>
      <c r="J8" s="202">
        <f t="shared" ref="J8:J11" si="2">G8</f>
        <v>0</v>
      </c>
      <c r="K8" s="203">
        <f t="shared" ref="K8:K11" si="3">I8*J8</f>
        <v>0</v>
      </c>
      <c r="L8" s="205">
        <f t="shared" ref="L8:L11" si="4">C8+F8-I8</f>
        <v>1</v>
      </c>
      <c r="M8" s="202">
        <f>D8</f>
        <v>65</v>
      </c>
      <c r="N8" s="203">
        <f t="shared" ref="N8:N11" si="5">L8*M8</f>
        <v>65</v>
      </c>
    </row>
    <row r="9" spans="1:14" s="206" customFormat="1" x14ac:dyDescent="0.55000000000000004">
      <c r="A9" s="114">
        <v>2</v>
      </c>
      <c r="B9" s="200" t="s">
        <v>87</v>
      </c>
      <c r="C9" s="201">
        <v>4</v>
      </c>
      <c r="D9" s="202">
        <v>35</v>
      </c>
      <c r="E9" s="203">
        <f t="shared" si="0"/>
        <v>140</v>
      </c>
      <c r="F9" s="204">
        <v>0</v>
      </c>
      <c r="G9" s="202">
        <v>0</v>
      </c>
      <c r="H9" s="203">
        <f t="shared" si="1"/>
        <v>0</v>
      </c>
      <c r="I9" s="204">
        <v>0</v>
      </c>
      <c r="J9" s="202">
        <f t="shared" si="2"/>
        <v>0</v>
      </c>
      <c r="K9" s="203">
        <f t="shared" si="3"/>
        <v>0</v>
      </c>
      <c r="L9" s="205">
        <f t="shared" si="4"/>
        <v>4</v>
      </c>
      <c r="M9" s="202">
        <f t="shared" ref="M9:M11" si="6">D9</f>
        <v>35</v>
      </c>
      <c r="N9" s="203">
        <f t="shared" si="5"/>
        <v>140</v>
      </c>
    </row>
    <row r="10" spans="1:14" s="206" customFormat="1" x14ac:dyDescent="0.55000000000000004">
      <c r="A10" s="114">
        <v>3</v>
      </c>
      <c r="B10" s="200" t="s">
        <v>88</v>
      </c>
      <c r="C10" s="201">
        <v>5</v>
      </c>
      <c r="D10" s="202">
        <v>5</v>
      </c>
      <c r="E10" s="203">
        <f t="shared" si="0"/>
        <v>25</v>
      </c>
      <c r="F10" s="204">
        <v>0</v>
      </c>
      <c r="G10" s="202">
        <v>0</v>
      </c>
      <c r="H10" s="203">
        <f t="shared" si="1"/>
        <v>0</v>
      </c>
      <c r="I10" s="204">
        <v>0</v>
      </c>
      <c r="J10" s="202">
        <f t="shared" si="2"/>
        <v>0</v>
      </c>
      <c r="K10" s="203">
        <f t="shared" si="3"/>
        <v>0</v>
      </c>
      <c r="L10" s="205">
        <f t="shared" si="4"/>
        <v>5</v>
      </c>
      <c r="M10" s="202">
        <f t="shared" si="6"/>
        <v>5</v>
      </c>
      <c r="N10" s="203">
        <f t="shared" si="5"/>
        <v>25</v>
      </c>
    </row>
    <row r="11" spans="1:14" s="206" customFormat="1" x14ac:dyDescent="0.55000000000000004">
      <c r="A11" s="207">
        <v>4</v>
      </c>
      <c r="B11" s="208" t="s">
        <v>89</v>
      </c>
      <c r="C11" s="209">
        <v>5</v>
      </c>
      <c r="D11" s="210">
        <v>5</v>
      </c>
      <c r="E11" s="211">
        <f t="shared" si="0"/>
        <v>25</v>
      </c>
      <c r="F11" s="212">
        <v>0</v>
      </c>
      <c r="G11" s="210">
        <v>0</v>
      </c>
      <c r="H11" s="211">
        <f t="shared" si="1"/>
        <v>0</v>
      </c>
      <c r="I11" s="212">
        <v>0</v>
      </c>
      <c r="J11" s="210">
        <f t="shared" si="2"/>
        <v>0</v>
      </c>
      <c r="K11" s="211">
        <f t="shared" si="3"/>
        <v>0</v>
      </c>
      <c r="L11" s="205">
        <f t="shared" si="4"/>
        <v>5</v>
      </c>
      <c r="M11" s="202">
        <f t="shared" si="6"/>
        <v>5</v>
      </c>
      <c r="N11" s="211">
        <f t="shared" si="5"/>
        <v>25</v>
      </c>
    </row>
    <row r="12" spans="1:14" x14ac:dyDescent="0.55000000000000004">
      <c r="A12" s="109"/>
      <c r="B12" s="110" t="s">
        <v>58</v>
      </c>
      <c r="C12" s="111">
        <f>SUM(C8:C11)</f>
        <v>15</v>
      </c>
      <c r="D12" s="111">
        <f t="shared" ref="D12:N12" si="7">SUM(D8:D11)</f>
        <v>110</v>
      </c>
      <c r="E12" s="111">
        <f t="shared" si="7"/>
        <v>255</v>
      </c>
      <c r="F12" s="111">
        <f t="shared" si="7"/>
        <v>0</v>
      </c>
      <c r="G12" s="111">
        <f t="shared" si="7"/>
        <v>0</v>
      </c>
      <c r="H12" s="111">
        <f t="shared" si="7"/>
        <v>0</v>
      </c>
      <c r="I12" s="111">
        <f t="shared" si="7"/>
        <v>0</v>
      </c>
      <c r="J12" s="111">
        <f t="shared" si="7"/>
        <v>0</v>
      </c>
      <c r="K12" s="111">
        <f t="shared" si="7"/>
        <v>0</v>
      </c>
      <c r="L12" s="111">
        <f t="shared" si="7"/>
        <v>15</v>
      </c>
      <c r="M12" s="111">
        <f t="shared" si="7"/>
        <v>110</v>
      </c>
      <c r="N12" s="111">
        <f t="shared" si="7"/>
        <v>255</v>
      </c>
    </row>
    <row r="13" spans="1:14" x14ac:dyDescent="0.55000000000000004">
      <c r="A13" s="100"/>
      <c r="B13" s="101" t="s">
        <v>90</v>
      </c>
      <c r="C13" s="102"/>
      <c r="D13" s="96"/>
      <c r="E13" s="96"/>
      <c r="F13" s="102"/>
      <c r="G13" s="96"/>
      <c r="H13" s="96"/>
      <c r="I13" s="112"/>
      <c r="J13" s="96"/>
      <c r="K13" s="96"/>
      <c r="L13" s="113"/>
      <c r="M13" s="96"/>
      <c r="N13" s="96"/>
    </row>
    <row r="14" spans="1:14" x14ac:dyDescent="0.55000000000000004">
      <c r="A14" s="100">
        <v>1</v>
      </c>
      <c r="B14" s="213" t="s">
        <v>91</v>
      </c>
      <c r="C14" s="102">
        <v>0</v>
      </c>
      <c r="D14" s="95">
        <v>0</v>
      </c>
      <c r="E14" s="96">
        <f>C14*D14</f>
        <v>0</v>
      </c>
      <c r="F14" s="102">
        <v>10</v>
      </c>
      <c r="G14" s="95">
        <v>50</v>
      </c>
      <c r="H14" s="96">
        <f>F14*G14</f>
        <v>500</v>
      </c>
      <c r="I14" s="97"/>
      <c r="J14" s="95">
        <f>G14</f>
        <v>50</v>
      </c>
      <c r="K14" s="98">
        <f>I14*J14</f>
        <v>0</v>
      </c>
      <c r="L14" s="99">
        <f>F14-I14</f>
        <v>10</v>
      </c>
      <c r="M14" s="95">
        <f>G14</f>
        <v>50</v>
      </c>
      <c r="N14" s="98">
        <f>L14*M14</f>
        <v>500</v>
      </c>
    </row>
    <row r="15" spans="1:14" x14ac:dyDescent="0.55000000000000004">
      <c r="A15" s="100">
        <v>2</v>
      </c>
      <c r="B15" s="213" t="s">
        <v>92</v>
      </c>
      <c r="C15" s="102">
        <v>0</v>
      </c>
      <c r="D15" s="95">
        <v>0</v>
      </c>
      <c r="E15" s="96">
        <f t="shared" ref="E15:E42" si="8">C15*D15</f>
        <v>0</v>
      </c>
      <c r="F15" s="102">
        <v>10</v>
      </c>
      <c r="G15" s="95">
        <v>120</v>
      </c>
      <c r="H15" s="96">
        <f t="shared" ref="H15:H42" si="9">F15*G15</f>
        <v>1200</v>
      </c>
      <c r="I15" s="97"/>
      <c r="J15" s="95">
        <f t="shared" ref="J15:J42" si="10">G15</f>
        <v>120</v>
      </c>
      <c r="K15" s="98">
        <f t="shared" ref="K15:K42" si="11">I15*J15</f>
        <v>0</v>
      </c>
      <c r="L15" s="99">
        <f t="shared" ref="L15:L42" si="12">F15-I15</f>
        <v>10</v>
      </c>
      <c r="M15" s="95">
        <f t="shared" ref="M15:M42" si="13">G15</f>
        <v>120</v>
      </c>
      <c r="N15" s="98">
        <f t="shared" ref="N15:N42" si="14">L15*M15</f>
        <v>1200</v>
      </c>
    </row>
    <row r="16" spans="1:14" x14ac:dyDescent="0.55000000000000004">
      <c r="A16" s="100">
        <v>3</v>
      </c>
      <c r="B16" s="213" t="s">
        <v>93</v>
      </c>
      <c r="C16" s="102">
        <v>0</v>
      </c>
      <c r="D16" s="95">
        <v>0</v>
      </c>
      <c r="E16" s="96">
        <f t="shared" si="8"/>
        <v>0</v>
      </c>
      <c r="F16" s="102">
        <v>1</v>
      </c>
      <c r="G16" s="95">
        <v>600</v>
      </c>
      <c r="H16" s="96">
        <f t="shared" si="9"/>
        <v>600</v>
      </c>
      <c r="I16" s="97"/>
      <c r="J16" s="95">
        <f t="shared" si="10"/>
        <v>600</v>
      </c>
      <c r="K16" s="98">
        <f t="shared" si="11"/>
        <v>0</v>
      </c>
      <c r="L16" s="99">
        <f t="shared" si="12"/>
        <v>1</v>
      </c>
      <c r="M16" s="95">
        <f t="shared" si="13"/>
        <v>600</v>
      </c>
      <c r="N16" s="98">
        <f t="shared" si="14"/>
        <v>600</v>
      </c>
    </row>
    <row r="17" spans="1:14" x14ac:dyDescent="0.55000000000000004">
      <c r="A17" s="100">
        <v>4</v>
      </c>
      <c r="B17" s="213" t="s">
        <v>94</v>
      </c>
      <c r="C17" s="102">
        <v>0</v>
      </c>
      <c r="D17" s="95">
        <v>0</v>
      </c>
      <c r="E17" s="96">
        <f t="shared" si="8"/>
        <v>0</v>
      </c>
      <c r="F17" s="102">
        <v>1</v>
      </c>
      <c r="G17" s="95">
        <v>600</v>
      </c>
      <c r="H17" s="96">
        <f t="shared" si="9"/>
        <v>600</v>
      </c>
      <c r="I17" s="103"/>
      <c r="J17" s="95">
        <f t="shared" si="10"/>
        <v>600</v>
      </c>
      <c r="K17" s="98">
        <f t="shared" si="11"/>
        <v>0</v>
      </c>
      <c r="L17" s="99">
        <f t="shared" si="12"/>
        <v>1</v>
      </c>
      <c r="M17" s="95">
        <f t="shared" si="13"/>
        <v>600</v>
      </c>
      <c r="N17" s="98">
        <f t="shared" si="14"/>
        <v>600</v>
      </c>
    </row>
    <row r="18" spans="1:14" x14ac:dyDescent="0.55000000000000004">
      <c r="A18" s="100">
        <v>5</v>
      </c>
      <c r="B18" s="213" t="s">
        <v>95</v>
      </c>
      <c r="C18" s="102">
        <v>0</v>
      </c>
      <c r="D18" s="95">
        <v>0</v>
      </c>
      <c r="E18" s="96">
        <f t="shared" si="8"/>
        <v>0</v>
      </c>
      <c r="F18" s="102">
        <v>1</v>
      </c>
      <c r="G18" s="95">
        <v>600</v>
      </c>
      <c r="H18" s="96">
        <f t="shared" si="9"/>
        <v>600</v>
      </c>
      <c r="I18" s="97"/>
      <c r="J18" s="95">
        <f t="shared" si="10"/>
        <v>600</v>
      </c>
      <c r="K18" s="98">
        <f t="shared" si="11"/>
        <v>0</v>
      </c>
      <c r="L18" s="99">
        <f t="shared" si="12"/>
        <v>1</v>
      </c>
      <c r="M18" s="95">
        <f t="shared" si="13"/>
        <v>600</v>
      </c>
      <c r="N18" s="98">
        <f t="shared" si="14"/>
        <v>600</v>
      </c>
    </row>
    <row r="19" spans="1:14" x14ac:dyDescent="0.55000000000000004">
      <c r="A19" s="100">
        <v>6</v>
      </c>
      <c r="B19" s="213" t="s">
        <v>96</v>
      </c>
      <c r="C19" s="102">
        <v>0</v>
      </c>
      <c r="D19" s="95">
        <v>0</v>
      </c>
      <c r="E19" s="96">
        <f t="shared" si="8"/>
        <v>0</v>
      </c>
      <c r="F19" s="102">
        <v>1</v>
      </c>
      <c r="G19" s="95">
        <v>600</v>
      </c>
      <c r="H19" s="96">
        <f t="shared" si="9"/>
        <v>600</v>
      </c>
      <c r="I19" s="103"/>
      <c r="J19" s="95">
        <f t="shared" si="10"/>
        <v>600</v>
      </c>
      <c r="K19" s="98">
        <f t="shared" si="11"/>
        <v>0</v>
      </c>
      <c r="L19" s="99">
        <f t="shared" si="12"/>
        <v>1</v>
      </c>
      <c r="M19" s="95">
        <f t="shared" si="13"/>
        <v>600</v>
      </c>
      <c r="N19" s="98">
        <f t="shared" si="14"/>
        <v>600</v>
      </c>
    </row>
    <row r="20" spans="1:14" x14ac:dyDescent="0.55000000000000004">
      <c r="A20" s="100">
        <v>7</v>
      </c>
      <c r="B20" s="213" t="s">
        <v>97</v>
      </c>
      <c r="C20" s="102">
        <v>0</v>
      </c>
      <c r="D20" s="95">
        <v>0</v>
      </c>
      <c r="E20" s="96">
        <f t="shared" si="8"/>
        <v>0</v>
      </c>
      <c r="F20" s="102">
        <v>10</v>
      </c>
      <c r="G20" s="95">
        <v>100</v>
      </c>
      <c r="H20" s="96">
        <f t="shared" si="9"/>
        <v>1000</v>
      </c>
      <c r="I20" s="97"/>
      <c r="J20" s="95">
        <f t="shared" si="10"/>
        <v>100</v>
      </c>
      <c r="K20" s="98">
        <f t="shared" si="11"/>
        <v>0</v>
      </c>
      <c r="L20" s="99">
        <f t="shared" si="12"/>
        <v>10</v>
      </c>
      <c r="M20" s="95">
        <f t="shared" si="13"/>
        <v>100</v>
      </c>
      <c r="N20" s="98">
        <f t="shared" si="14"/>
        <v>1000</v>
      </c>
    </row>
    <row r="21" spans="1:14" x14ac:dyDescent="0.55000000000000004">
      <c r="A21" s="100">
        <v>8</v>
      </c>
      <c r="B21" s="213" t="s">
        <v>98</v>
      </c>
      <c r="C21" s="102">
        <v>0</v>
      </c>
      <c r="D21" s="95">
        <v>0</v>
      </c>
      <c r="E21" s="96">
        <f t="shared" si="8"/>
        <v>0</v>
      </c>
      <c r="F21" s="102">
        <v>12</v>
      </c>
      <c r="G21" s="95">
        <v>19</v>
      </c>
      <c r="H21" s="96">
        <f t="shared" si="9"/>
        <v>228</v>
      </c>
      <c r="I21" s="97"/>
      <c r="J21" s="95">
        <f t="shared" si="10"/>
        <v>19</v>
      </c>
      <c r="K21" s="98">
        <f t="shared" si="11"/>
        <v>0</v>
      </c>
      <c r="L21" s="99">
        <f t="shared" si="12"/>
        <v>12</v>
      </c>
      <c r="M21" s="95">
        <f t="shared" si="13"/>
        <v>19</v>
      </c>
      <c r="N21" s="98">
        <f t="shared" si="14"/>
        <v>228</v>
      </c>
    </row>
    <row r="22" spans="1:14" x14ac:dyDescent="0.55000000000000004">
      <c r="A22" s="100">
        <v>9</v>
      </c>
      <c r="B22" s="213" t="s">
        <v>99</v>
      </c>
      <c r="C22" s="102">
        <v>0</v>
      </c>
      <c r="D22" s="95">
        <v>0</v>
      </c>
      <c r="E22" s="96">
        <f t="shared" si="8"/>
        <v>0</v>
      </c>
      <c r="F22" s="102">
        <v>12</v>
      </c>
      <c r="G22" s="95">
        <v>19</v>
      </c>
      <c r="H22" s="96">
        <f t="shared" si="9"/>
        <v>228</v>
      </c>
      <c r="I22" s="97"/>
      <c r="J22" s="95">
        <f t="shared" si="10"/>
        <v>19</v>
      </c>
      <c r="K22" s="98">
        <f t="shared" si="11"/>
        <v>0</v>
      </c>
      <c r="L22" s="99">
        <f t="shared" si="12"/>
        <v>12</v>
      </c>
      <c r="M22" s="95">
        <f t="shared" si="13"/>
        <v>19</v>
      </c>
      <c r="N22" s="98">
        <f t="shared" si="14"/>
        <v>228</v>
      </c>
    </row>
    <row r="23" spans="1:14" x14ac:dyDescent="0.55000000000000004">
      <c r="A23" s="100">
        <v>10</v>
      </c>
      <c r="B23" s="213" t="s">
        <v>100</v>
      </c>
      <c r="C23" s="102">
        <v>0</v>
      </c>
      <c r="D23" s="95">
        <v>0</v>
      </c>
      <c r="E23" s="96">
        <f t="shared" si="8"/>
        <v>0</v>
      </c>
      <c r="F23" s="102">
        <v>12</v>
      </c>
      <c r="G23" s="95">
        <v>19</v>
      </c>
      <c r="H23" s="96">
        <f t="shared" si="9"/>
        <v>228</v>
      </c>
      <c r="I23" s="97"/>
      <c r="J23" s="95">
        <f t="shared" si="10"/>
        <v>19</v>
      </c>
      <c r="K23" s="98">
        <f t="shared" si="11"/>
        <v>0</v>
      </c>
      <c r="L23" s="99">
        <f t="shared" si="12"/>
        <v>12</v>
      </c>
      <c r="M23" s="95">
        <f t="shared" si="13"/>
        <v>19</v>
      </c>
      <c r="N23" s="98">
        <f t="shared" si="14"/>
        <v>228</v>
      </c>
    </row>
    <row r="24" spans="1:14" x14ac:dyDescent="0.55000000000000004">
      <c r="A24" s="100">
        <v>11</v>
      </c>
      <c r="B24" s="213" t="s">
        <v>101</v>
      </c>
      <c r="C24" s="102">
        <v>0</v>
      </c>
      <c r="D24" s="95">
        <v>0</v>
      </c>
      <c r="E24" s="96">
        <f t="shared" si="8"/>
        <v>0</v>
      </c>
      <c r="F24" s="102">
        <v>12</v>
      </c>
      <c r="G24" s="95">
        <v>19</v>
      </c>
      <c r="H24" s="96">
        <f t="shared" si="9"/>
        <v>228</v>
      </c>
      <c r="I24" s="97"/>
      <c r="J24" s="95">
        <f t="shared" si="10"/>
        <v>19</v>
      </c>
      <c r="K24" s="98">
        <f t="shared" si="11"/>
        <v>0</v>
      </c>
      <c r="L24" s="99">
        <f t="shared" si="12"/>
        <v>12</v>
      </c>
      <c r="M24" s="95">
        <f t="shared" si="13"/>
        <v>19</v>
      </c>
      <c r="N24" s="98">
        <f t="shared" si="14"/>
        <v>228</v>
      </c>
    </row>
    <row r="25" spans="1:14" x14ac:dyDescent="0.55000000000000004">
      <c r="A25" s="100">
        <v>12</v>
      </c>
      <c r="B25" s="213" t="s">
        <v>102</v>
      </c>
      <c r="C25" s="102">
        <v>0</v>
      </c>
      <c r="D25" s="95">
        <v>0</v>
      </c>
      <c r="E25" s="96">
        <f t="shared" si="8"/>
        <v>0</v>
      </c>
      <c r="F25" s="102">
        <v>2</v>
      </c>
      <c r="G25" s="95">
        <v>1220</v>
      </c>
      <c r="H25" s="96">
        <f t="shared" si="9"/>
        <v>2440</v>
      </c>
      <c r="I25" s="97"/>
      <c r="J25" s="95">
        <f t="shared" si="10"/>
        <v>1220</v>
      </c>
      <c r="K25" s="98">
        <f t="shared" si="11"/>
        <v>0</v>
      </c>
      <c r="L25" s="99">
        <f t="shared" si="12"/>
        <v>2</v>
      </c>
      <c r="M25" s="95">
        <f t="shared" si="13"/>
        <v>1220</v>
      </c>
      <c r="N25" s="98">
        <f t="shared" si="14"/>
        <v>2440</v>
      </c>
    </row>
    <row r="26" spans="1:14" x14ac:dyDescent="0.55000000000000004">
      <c r="A26" s="100">
        <v>13</v>
      </c>
      <c r="B26" s="213" t="s">
        <v>103</v>
      </c>
      <c r="C26" s="102">
        <v>0</v>
      </c>
      <c r="D26" s="95">
        <v>0</v>
      </c>
      <c r="E26" s="96">
        <f t="shared" si="8"/>
        <v>0</v>
      </c>
      <c r="F26" s="102">
        <v>1</v>
      </c>
      <c r="G26" s="95">
        <v>880</v>
      </c>
      <c r="H26" s="96">
        <f t="shared" si="9"/>
        <v>880</v>
      </c>
      <c r="I26" s="97"/>
      <c r="J26" s="95">
        <f t="shared" si="10"/>
        <v>880</v>
      </c>
      <c r="K26" s="98">
        <f t="shared" si="11"/>
        <v>0</v>
      </c>
      <c r="L26" s="99">
        <f t="shared" si="12"/>
        <v>1</v>
      </c>
      <c r="M26" s="95">
        <f t="shared" si="13"/>
        <v>880</v>
      </c>
      <c r="N26" s="98">
        <f t="shared" si="14"/>
        <v>880</v>
      </c>
    </row>
    <row r="27" spans="1:14" x14ac:dyDescent="0.55000000000000004">
      <c r="A27" s="100">
        <v>14</v>
      </c>
      <c r="B27" s="213" t="s">
        <v>104</v>
      </c>
      <c r="C27" s="102">
        <v>0</v>
      </c>
      <c r="D27" s="95">
        <v>0</v>
      </c>
      <c r="E27" s="96">
        <f t="shared" si="8"/>
        <v>0</v>
      </c>
      <c r="F27" s="102">
        <v>1</v>
      </c>
      <c r="G27" s="95">
        <v>960</v>
      </c>
      <c r="H27" s="96">
        <f t="shared" si="9"/>
        <v>960</v>
      </c>
      <c r="I27" s="103"/>
      <c r="J27" s="95">
        <f t="shared" si="10"/>
        <v>960</v>
      </c>
      <c r="K27" s="98">
        <f t="shared" si="11"/>
        <v>0</v>
      </c>
      <c r="L27" s="99">
        <f t="shared" si="12"/>
        <v>1</v>
      </c>
      <c r="M27" s="95">
        <f t="shared" si="13"/>
        <v>960</v>
      </c>
      <c r="N27" s="98">
        <f t="shared" si="14"/>
        <v>960</v>
      </c>
    </row>
    <row r="28" spans="1:14" x14ac:dyDescent="0.55000000000000004">
      <c r="A28" s="100">
        <v>15</v>
      </c>
      <c r="B28" s="213" t="s">
        <v>105</v>
      </c>
      <c r="C28" s="102">
        <v>0</v>
      </c>
      <c r="D28" s="95">
        <v>0</v>
      </c>
      <c r="E28" s="96">
        <f t="shared" si="8"/>
        <v>0</v>
      </c>
      <c r="F28" s="102">
        <v>2</v>
      </c>
      <c r="G28" s="95">
        <v>400</v>
      </c>
      <c r="H28" s="96">
        <f t="shared" si="9"/>
        <v>800</v>
      </c>
      <c r="I28" s="97"/>
      <c r="J28" s="95">
        <f t="shared" si="10"/>
        <v>400</v>
      </c>
      <c r="K28" s="98">
        <f t="shared" si="11"/>
        <v>0</v>
      </c>
      <c r="L28" s="99">
        <f t="shared" si="12"/>
        <v>2</v>
      </c>
      <c r="M28" s="95">
        <f t="shared" si="13"/>
        <v>400</v>
      </c>
      <c r="N28" s="98">
        <f t="shared" si="14"/>
        <v>800</v>
      </c>
    </row>
    <row r="29" spans="1:14" x14ac:dyDescent="0.55000000000000004">
      <c r="A29" s="100">
        <v>16</v>
      </c>
      <c r="B29" s="213" t="s">
        <v>106</v>
      </c>
      <c r="C29" s="102">
        <v>0</v>
      </c>
      <c r="D29" s="95">
        <v>0</v>
      </c>
      <c r="E29" s="96">
        <f t="shared" si="8"/>
        <v>0</v>
      </c>
      <c r="F29" s="102">
        <v>2</v>
      </c>
      <c r="G29" s="95">
        <v>50</v>
      </c>
      <c r="H29" s="96">
        <f t="shared" si="9"/>
        <v>100</v>
      </c>
      <c r="I29" s="97"/>
      <c r="J29" s="95">
        <f t="shared" si="10"/>
        <v>50</v>
      </c>
      <c r="K29" s="98">
        <f t="shared" si="11"/>
        <v>0</v>
      </c>
      <c r="L29" s="99">
        <f t="shared" si="12"/>
        <v>2</v>
      </c>
      <c r="M29" s="95">
        <f t="shared" si="13"/>
        <v>50</v>
      </c>
      <c r="N29" s="98">
        <f t="shared" si="14"/>
        <v>100</v>
      </c>
    </row>
    <row r="30" spans="1:14" x14ac:dyDescent="0.55000000000000004">
      <c r="A30" s="100">
        <v>17</v>
      </c>
      <c r="B30" s="213" t="s">
        <v>107</v>
      </c>
      <c r="C30" s="102">
        <v>0</v>
      </c>
      <c r="D30" s="95">
        <v>0</v>
      </c>
      <c r="E30" s="96">
        <f t="shared" si="8"/>
        <v>0</v>
      </c>
      <c r="F30" s="102">
        <v>2</v>
      </c>
      <c r="G30" s="95">
        <v>750</v>
      </c>
      <c r="H30" s="96">
        <f t="shared" si="9"/>
        <v>1500</v>
      </c>
      <c r="I30" s="97"/>
      <c r="J30" s="95">
        <f t="shared" si="10"/>
        <v>750</v>
      </c>
      <c r="K30" s="98">
        <f t="shared" si="11"/>
        <v>0</v>
      </c>
      <c r="L30" s="99">
        <f t="shared" si="12"/>
        <v>2</v>
      </c>
      <c r="M30" s="95">
        <f t="shared" si="13"/>
        <v>750</v>
      </c>
      <c r="N30" s="98">
        <f t="shared" si="14"/>
        <v>1500</v>
      </c>
    </row>
    <row r="31" spans="1:14" x14ac:dyDescent="0.55000000000000004">
      <c r="A31" s="100">
        <v>18</v>
      </c>
      <c r="B31" s="213" t="s">
        <v>108</v>
      </c>
      <c r="C31" s="102">
        <v>0</v>
      </c>
      <c r="D31" s="95">
        <v>0</v>
      </c>
      <c r="E31" s="96">
        <f t="shared" si="8"/>
        <v>0</v>
      </c>
      <c r="F31" s="102">
        <v>2</v>
      </c>
      <c r="G31" s="95">
        <v>2400</v>
      </c>
      <c r="H31" s="96">
        <f t="shared" si="9"/>
        <v>4800</v>
      </c>
      <c r="I31" s="97"/>
      <c r="J31" s="95">
        <f t="shared" si="10"/>
        <v>2400</v>
      </c>
      <c r="K31" s="98">
        <f t="shared" si="11"/>
        <v>0</v>
      </c>
      <c r="L31" s="99">
        <f t="shared" si="12"/>
        <v>2</v>
      </c>
      <c r="M31" s="95">
        <f t="shared" si="13"/>
        <v>2400</v>
      </c>
      <c r="N31" s="98">
        <f t="shared" si="14"/>
        <v>4800</v>
      </c>
    </row>
    <row r="32" spans="1:14" x14ac:dyDescent="0.55000000000000004">
      <c r="A32" s="100">
        <v>19</v>
      </c>
      <c r="B32" s="213" t="s">
        <v>109</v>
      </c>
      <c r="C32" s="102">
        <v>0</v>
      </c>
      <c r="D32" s="95">
        <v>0</v>
      </c>
      <c r="E32" s="96">
        <f t="shared" si="8"/>
        <v>0</v>
      </c>
      <c r="F32" s="102">
        <v>2</v>
      </c>
      <c r="G32" s="95">
        <v>2000</v>
      </c>
      <c r="H32" s="96">
        <f t="shared" si="9"/>
        <v>4000</v>
      </c>
      <c r="I32" s="103"/>
      <c r="J32" s="95">
        <f t="shared" si="10"/>
        <v>2000</v>
      </c>
      <c r="K32" s="98">
        <f t="shared" si="11"/>
        <v>0</v>
      </c>
      <c r="L32" s="99">
        <f t="shared" si="12"/>
        <v>2</v>
      </c>
      <c r="M32" s="95">
        <f t="shared" si="13"/>
        <v>2000</v>
      </c>
      <c r="N32" s="98">
        <f t="shared" si="14"/>
        <v>4000</v>
      </c>
    </row>
    <row r="33" spans="1:223" x14ac:dyDescent="0.55000000000000004">
      <c r="A33" s="100">
        <v>20</v>
      </c>
      <c r="B33" s="213" t="s">
        <v>110</v>
      </c>
      <c r="C33" s="102">
        <v>0</v>
      </c>
      <c r="D33" s="95">
        <v>0</v>
      </c>
      <c r="E33" s="96">
        <f t="shared" si="8"/>
        <v>0</v>
      </c>
      <c r="F33" s="102">
        <v>3</v>
      </c>
      <c r="G33" s="95">
        <v>700</v>
      </c>
      <c r="H33" s="96">
        <f t="shared" si="9"/>
        <v>2100</v>
      </c>
      <c r="I33" s="97"/>
      <c r="J33" s="95">
        <f t="shared" si="10"/>
        <v>700</v>
      </c>
      <c r="K33" s="98">
        <f t="shared" si="11"/>
        <v>0</v>
      </c>
      <c r="L33" s="99">
        <f t="shared" si="12"/>
        <v>3</v>
      </c>
      <c r="M33" s="95">
        <f t="shared" si="13"/>
        <v>700</v>
      </c>
      <c r="N33" s="98">
        <f t="shared" si="14"/>
        <v>2100</v>
      </c>
    </row>
    <row r="34" spans="1:223" x14ac:dyDescent="0.55000000000000004">
      <c r="A34" s="100">
        <v>21</v>
      </c>
      <c r="B34" s="213" t="s">
        <v>111</v>
      </c>
      <c r="C34" s="102">
        <v>0</v>
      </c>
      <c r="D34" s="95">
        <v>0</v>
      </c>
      <c r="E34" s="96">
        <f t="shared" si="8"/>
        <v>0</v>
      </c>
      <c r="F34" s="102">
        <v>5</v>
      </c>
      <c r="G34" s="95">
        <v>200</v>
      </c>
      <c r="H34" s="96">
        <f t="shared" si="9"/>
        <v>1000</v>
      </c>
      <c r="I34" s="97"/>
      <c r="J34" s="95">
        <f t="shared" si="10"/>
        <v>200</v>
      </c>
      <c r="K34" s="98">
        <f t="shared" si="11"/>
        <v>0</v>
      </c>
      <c r="L34" s="99">
        <f t="shared" si="12"/>
        <v>5</v>
      </c>
      <c r="M34" s="95">
        <f t="shared" si="13"/>
        <v>200</v>
      </c>
      <c r="N34" s="98">
        <f t="shared" si="14"/>
        <v>1000</v>
      </c>
    </row>
    <row r="35" spans="1:223" x14ac:dyDescent="0.55000000000000004">
      <c r="A35" s="100">
        <v>22</v>
      </c>
      <c r="B35" s="213" t="s">
        <v>112</v>
      </c>
      <c r="C35" s="102">
        <v>0</v>
      </c>
      <c r="D35" s="95">
        <v>0</v>
      </c>
      <c r="E35" s="96">
        <f t="shared" si="8"/>
        <v>0</v>
      </c>
      <c r="F35" s="102">
        <v>1</v>
      </c>
      <c r="G35" s="95">
        <v>300</v>
      </c>
      <c r="H35" s="96">
        <f t="shared" si="9"/>
        <v>300</v>
      </c>
      <c r="I35" s="103"/>
      <c r="J35" s="95">
        <f t="shared" si="10"/>
        <v>300</v>
      </c>
      <c r="K35" s="98">
        <f t="shared" si="11"/>
        <v>0</v>
      </c>
      <c r="L35" s="99">
        <f t="shared" si="12"/>
        <v>1</v>
      </c>
      <c r="M35" s="95">
        <f t="shared" si="13"/>
        <v>300</v>
      </c>
      <c r="N35" s="98">
        <f t="shared" si="14"/>
        <v>300</v>
      </c>
    </row>
    <row r="36" spans="1:223" x14ac:dyDescent="0.55000000000000004">
      <c r="A36" s="100">
        <v>23</v>
      </c>
      <c r="B36" s="106" t="s">
        <v>113</v>
      </c>
      <c r="C36" s="102">
        <v>0</v>
      </c>
      <c r="D36" s="95">
        <v>0</v>
      </c>
      <c r="E36" s="96">
        <f t="shared" si="8"/>
        <v>0</v>
      </c>
      <c r="F36" s="107">
        <v>1</v>
      </c>
      <c r="G36" s="95">
        <v>500</v>
      </c>
      <c r="H36" s="96">
        <f t="shared" si="9"/>
        <v>500</v>
      </c>
      <c r="I36" s="97"/>
      <c r="J36" s="95">
        <f t="shared" si="10"/>
        <v>500</v>
      </c>
      <c r="K36" s="98">
        <f t="shared" si="11"/>
        <v>0</v>
      </c>
      <c r="L36" s="99">
        <f t="shared" si="12"/>
        <v>1</v>
      </c>
      <c r="M36" s="95">
        <f t="shared" si="13"/>
        <v>500</v>
      </c>
      <c r="N36" s="98">
        <f t="shared" si="14"/>
        <v>500</v>
      </c>
    </row>
    <row r="37" spans="1:223" x14ac:dyDescent="0.55000000000000004">
      <c r="A37" s="100">
        <v>24</v>
      </c>
      <c r="B37" s="106" t="s">
        <v>114</v>
      </c>
      <c r="C37" s="102">
        <v>0</v>
      </c>
      <c r="D37" s="95">
        <v>0</v>
      </c>
      <c r="E37" s="96">
        <f t="shared" si="8"/>
        <v>0</v>
      </c>
      <c r="F37" s="107">
        <v>10</v>
      </c>
      <c r="G37" s="95">
        <v>50</v>
      </c>
      <c r="H37" s="96">
        <f t="shared" si="9"/>
        <v>500</v>
      </c>
      <c r="I37" s="97"/>
      <c r="J37" s="95">
        <f t="shared" si="10"/>
        <v>50</v>
      </c>
      <c r="K37" s="98">
        <f t="shared" si="11"/>
        <v>0</v>
      </c>
      <c r="L37" s="99">
        <f t="shared" si="12"/>
        <v>10</v>
      </c>
      <c r="M37" s="95">
        <f t="shared" si="13"/>
        <v>50</v>
      </c>
      <c r="N37" s="98">
        <f t="shared" si="14"/>
        <v>500</v>
      </c>
    </row>
    <row r="38" spans="1:223" x14ac:dyDescent="0.55000000000000004">
      <c r="A38" s="100">
        <v>25</v>
      </c>
      <c r="B38" s="196" t="s">
        <v>115</v>
      </c>
      <c r="C38" s="102">
        <v>0</v>
      </c>
      <c r="D38" s="95">
        <v>0</v>
      </c>
      <c r="E38" s="96">
        <f t="shared" si="8"/>
        <v>0</v>
      </c>
      <c r="F38" s="192">
        <v>1</v>
      </c>
      <c r="G38" s="104">
        <v>230</v>
      </c>
      <c r="H38" s="96">
        <f t="shared" si="9"/>
        <v>230</v>
      </c>
      <c r="I38" s="103"/>
      <c r="J38" s="95">
        <f t="shared" si="10"/>
        <v>230</v>
      </c>
      <c r="K38" s="98">
        <f t="shared" si="11"/>
        <v>0</v>
      </c>
      <c r="L38" s="99">
        <f t="shared" si="12"/>
        <v>1</v>
      </c>
      <c r="M38" s="95">
        <f t="shared" si="13"/>
        <v>230</v>
      </c>
      <c r="N38" s="98">
        <f t="shared" si="14"/>
        <v>230</v>
      </c>
    </row>
    <row r="39" spans="1:223" x14ac:dyDescent="0.55000000000000004">
      <c r="A39" s="100">
        <v>26</v>
      </c>
      <c r="B39" s="196" t="s">
        <v>116</v>
      </c>
      <c r="C39" s="102">
        <v>0</v>
      </c>
      <c r="D39" s="95">
        <v>0</v>
      </c>
      <c r="E39" s="96">
        <f t="shared" si="8"/>
        <v>0</v>
      </c>
      <c r="F39" s="192">
        <v>6</v>
      </c>
      <c r="G39" s="104">
        <v>200</v>
      </c>
      <c r="H39" s="96">
        <f t="shared" si="9"/>
        <v>1200</v>
      </c>
      <c r="I39" s="103"/>
      <c r="J39" s="95">
        <f t="shared" si="10"/>
        <v>200</v>
      </c>
      <c r="K39" s="98">
        <f t="shared" si="11"/>
        <v>0</v>
      </c>
      <c r="L39" s="99">
        <f t="shared" si="12"/>
        <v>6</v>
      </c>
      <c r="M39" s="95">
        <f t="shared" si="13"/>
        <v>200</v>
      </c>
      <c r="N39" s="98">
        <f t="shared" si="14"/>
        <v>1200</v>
      </c>
    </row>
    <row r="40" spans="1:223" x14ac:dyDescent="0.55000000000000004">
      <c r="A40" s="100">
        <v>27</v>
      </c>
      <c r="B40" s="196" t="s">
        <v>93</v>
      </c>
      <c r="C40" s="102">
        <v>0</v>
      </c>
      <c r="D40" s="95">
        <v>0</v>
      </c>
      <c r="E40" s="96">
        <f t="shared" si="8"/>
        <v>0</v>
      </c>
      <c r="F40" s="192">
        <v>1</v>
      </c>
      <c r="G40" s="104">
        <v>610</v>
      </c>
      <c r="H40" s="96">
        <f t="shared" si="9"/>
        <v>610</v>
      </c>
      <c r="I40" s="103"/>
      <c r="J40" s="95">
        <f t="shared" si="10"/>
        <v>610</v>
      </c>
      <c r="K40" s="98">
        <f t="shared" si="11"/>
        <v>0</v>
      </c>
      <c r="L40" s="99">
        <f t="shared" si="12"/>
        <v>1</v>
      </c>
      <c r="M40" s="95">
        <f t="shared" si="13"/>
        <v>610</v>
      </c>
      <c r="N40" s="98">
        <f t="shared" si="14"/>
        <v>610</v>
      </c>
    </row>
    <row r="41" spans="1:223" x14ac:dyDescent="0.55000000000000004">
      <c r="A41" s="100">
        <v>28</v>
      </c>
      <c r="B41" s="196" t="s">
        <v>94</v>
      </c>
      <c r="C41" s="102">
        <v>0</v>
      </c>
      <c r="D41" s="95">
        <v>0</v>
      </c>
      <c r="E41" s="96">
        <f t="shared" si="8"/>
        <v>0</v>
      </c>
      <c r="F41" s="192">
        <v>1</v>
      </c>
      <c r="G41" s="104">
        <v>610</v>
      </c>
      <c r="H41" s="96">
        <f t="shared" si="9"/>
        <v>610</v>
      </c>
      <c r="I41" s="103"/>
      <c r="J41" s="95">
        <f t="shared" si="10"/>
        <v>610</v>
      </c>
      <c r="K41" s="98">
        <f t="shared" si="11"/>
        <v>0</v>
      </c>
      <c r="L41" s="99">
        <f t="shared" si="12"/>
        <v>1</v>
      </c>
      <c r="M41" s="95">
        <f t="shared" si="13"/>
        <v>610</v>
      </c>
      <c r="N41" s="98">
        <f t="shared" si="14"/>
        <v>610</v>
      </c>
    </row>
    <row r="42" spans="1:223" x14ac:dyDescent="0.55000000000000004">
      <c r="A42" s="100">
        <v>29</v>
      </c>
      <c r="B42" s="196" t="s">
        <v>95</v>
      </c>
      <c r="C42" s="102">
        <v>0</v>
      </c>
      <c r="D42" s="95">
        <v>0</v>
      </c>
      <c r="E42" s="96">
        <f t="shared" si="8"/>
        <v>0</v>
      </c>
      <c r="F42" s="192">
        <v>2</v>
      </c>
      <c r="G42" s="104">
        <v>610</v>
      </c>
      <c r="H42" s="96">
        <f t="shared" si="9"/>
        <v>1220</v>
      </c>
      <c r="I42" s="103"/>
      <c r="J42" s="95">
        <f t="shared" si="10"/>
        <v>610</v>
      </c>
      <c r="K42" s="98">
        <f t="shared" si="11"/>
        <v>0</v>
      </c>
      <c r="L42" s="99">
        <f t="shared" si="12"/>
        <v>2</v>
      </c>
      <c r="M42" s="95">
        <f t="shared" si="13"/>
        <v>610</v>
      </c>
      <c r="N42" s="98">
        <f t="shared" si="14"/>
        <v>1220</v>
      </c>
    </row>
    <row r="43" spans="1:223" x14ac:dyDescent="0.55000000000000004">
      <c r="A43" s="109"/>
      <c r="B43" s="110" t="s">
        <v>58</v>
      </c>
      <c r="C43" s="111">
        <f>SUM(C14:C42)</f>
        <v>0</v>
      </c>
      <c r="D43" s="111">
        <f t="shared" ref="D43:N43" si="15">SUM(D14:D42)</f>
        <v>0</v>
      </c>
      <c r="E43" s="111">
        <f t="shared" si="15"/>
        <v>0</v>
      </c>
      <c r="F43" s="111">
        <f t="shared" si="15"/>
        <v>127</v>
      </c>
      <c r="G43" s="111">
        <f t="shared" si="15"/>
        <v>15416</v>
      </c>
      <c r="H43" s="111">
        <f t="shared" si="15"/>
        <v>29762</v>
      </c>
      <c r="I43" s="111">
        <f t="shared" si="15"/>
        <v>0</v>
      </c>
      <c r="J43" s="111">
        <f t="shared" si="15"/>
        <v>15416</v>
      </c>
      <c r="K43" s="111">
        <f t="shared" si="15"/>
        <v>0</v>
      </c>
      <c r="L43" s="111">
        <f t="shared" si="15"/>
        <v>127</v>
      </c>
      <c r="M43" s="111">
        <f t="shared" si="15"/>
        <v>15416</v>
      </c>
      <c r="N43" s="111">
        <f t="shared" si="15"/>
        <v>29762</v>
      </c>
    </row>
    <row r="44" spans="1:223" x14ac:dyDescent="0.55000000000000004">
      <c r="A44" s="119"/>
      <c r="B44" s="89" t="s">
        <v>117</v>
      </c>
      <c r="C44" s="90">
        <f>SUM(C12+C43)</f>
        <v>15</v>
      </c>
      <c r="D44" s="90">
        <f t="shared" ref="D44:N44" si="16">SUM(D12+D43)</f>
        <v>110</v>
      </c>
      <c r="E44" s="90">
        <f t="shared" si="16"/>
        <v>255</v>
      </c>
      <c r="F44" s="90">
        <f t="shared" si="16"/>
        <v>127</v>
      </c>
      <c r="G44" s="90">
        <f t="shared" si="16"/>
        <v>15416</v>
      </c>
      <c r="H44" s="90">
        <f t="shared" si="16"/>
        <v>29762</v>
      </c>
      <c r="I44" s="90">
        <f t="shared" si="16"/>
        <v>0</v>
      </c>
      <c r="J44" s="90">
        <f t="shared" si="16"/>
        <v>15416</v>
      </c>
      <c r="K44" s="90">
        <f t="shared" si="16"/>
        <v>0</v>
      </c>
      <c r="L44" s="90">
        <f t="shared" si="16"/>
        <v>142</v>
      </c>
      <c r="M44" s="90">
        <f t="shared" si="16"/>
        <v>15526</v>
      </c>
      <c r="N44" s="90">
        <f t="shared" si="16"/>
        <v>30017</v>
      </c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  <c r="DA44" s="214"/>
      <c r="DB44" s="214"/>
      <c r="DC44" s="214"/>
      <c r="DD44" s="214"/>
      <c r="DE44" s="214"/>
      <c r="DF44" s="214"/>
      <c r="DG44" s="214"/>
      <c r="DH44" s="214"/>
      <c r="DI44" s="214"/>
      <c r="DJ44" s="214"/>
      <c r="DK44" s="214"/>
      <c r="DL44" s="214"/>
      <c r="DM44" s="214"/>
      <c r="DN44" s="214"/>
      <c r="DO44" s="214"/>
      <c r="DP44" s="214"/>
      <c r="DQ44" s="214"/>
      <c r="DR44" s="214"/>
      <c r="DS44" s="214"/>
      <c r="DT44" s="214"/>
      <c r="DU44" s="214"/>
      <c r="DV44" s="214"/>
      <c r="DW44" s="214"/>
      <c r="DX44" s="214"/>
      <c r="DY44" s="214"/>
      <c r="DZ44" s="214"/>
      <c r="EA44" s="214"/>
      <c r="EB44" s="214"/>
      <c r="EC44" s="214"/>
      <c r="ED44" s="214"/>
      <c r="EE44" s="214"/>
      <c r="EF44" s="214"/>
      <c r="EG44" s="214"/>
      <c r="EH44" s="214"/>
      <c r="EI44" s="214"/>
      <c r="EJ44" s="214"/>
      <c r="EK44" s="214"/>
      <c r="EL44" s="214"/>
      <c r="EM44" s="214"/>
      <c r="EN44" s="214"/>
      <c r="EO44" s="214"/>
      <c r="EP44" s="214"/>
      <c r="EQ44" s="214"/>
      <c r="ER44" s="214"/>
      <c r="ES44" s="214"/>
      <c r="ET44" s="214"/>
      <c r="EU44" s="214"/>
      <c r="EV44" s="214"/>
      <c r="EW44" s="214"/>
      <c r="EX44" s="214"/>
      <c r="EY44" s="214"/>
      <c r="EZ44" s="214"/>
      <c r="FA44" s="214"/>
      <c r="FB44" s="214"/>
      <c r="FC44" s="214"/>
      <c r="FD44" s="214"/>
      <c r="FE44" s="214"/>
      <c r="FF44" s="214"/>
      <c r="FG44" s="214"/>
      <c r="FH44" s="214"/>
      <c r="FI44" s="214"/>
      <c r="FJ44" s="214"/>
      <c r="FK44" s="214"/>
      <c r="FL44" s="214"/>
      <c r="FM44" s="214"/>
      <c r="FN44" s="214"/>
      <c r="FO44" s="214"/>
      <c r="FP44" s="214"/>
      <c r="FQ44" s="214"/>
      <c r="FR44" s="214"/>
      <c r="FS44" s="214"/>
      <c r="FT44" s="214"/>
      <c r="FU44" s="214"/>
      <c r="FV44" s="214"/>
      <c r="FW44" s="214"/>
      <c r="FX44" s="214"/>
      <c r="FY44" s="214"/>
      <c r="FZ44" s="214"/>
      <c r="GA44" s="214"/>
      <c r="GB44" s="214"/>
      <c r="GC44" s="214"/>
      <c r="GD44" s="214"/>
      <c r="GE44" s="214"/>
      <c r="GF44" s="214"/>
      <c r="GG44" s="214"/>
      <c r="GH44" s="214"/>
      <c r="GI44" s="214"/>
      <c r="GJ44" s="214"/>
      <c r="GK44" s="214"/>
      <c r="GL44" s="214"/>
      <c r="GM44" s="214"/>
      <c r="GN44" s="214"/>
      <c r="GO44" s="214"/>
      <c r="GP44" s="214"/>
      <c r="GQ44" s="214"/>
      <c r="GR44" s="214"/>
      <c r="GS44" s="214"/>
      <c r="GT44" s="214"/>
      <c r="GU44" s="214"/>
      <c r="GV44" s="214"/>
      <c r="GW44" s="214"/>
      <c r="GX44" s="214"/>
      <c r="GY44" s="214"/>
      <c r="GZ44" s="214"/>
      <c r="HA44" s="214"/>
      <c r="HB44" s="214"/>
      <c r="HC44" s="214"/>
      <c r="HD44" s="214"/>
      <c r="HE44" s="214"/>
      <c r="HF44" s="214"/>
      <c r="HG44" s="214"/>
      <c r="HH44" s="214"/>
      <c r="HI44" s="214"/>
      <c r="HJ44" s="214"/>
      <c r="HK44" s="214"/>
      <c r="HL44" s="214"/>
      <c r="HM44" s="214"/>
      <c r="HN44" s="214"/>
      <c r="HO44" s="214"/>
    </row>
    <row r="45" spans="1:223" x14ac:dyDescent="0.55000000000000004">
      <c r="A45" s="120"/>
      <c r="B45" s="121"/>
      <c r="C45" s="122"/>
      <c r="D45" s="123"/>
      <c r="E45" s="123"/>
      <c r="F45" s="122"/>
      <c r="G45" s="123"/>
      <c r="H45" s="123"/>
      <c r="I45" s="124"/>
      <c r="J45" s="123"/>
      <c r="K45" s="123"/>
      <c r="L45" s="124"/>
      <c r="M45" s="123"/>
      <c r="N45" s="123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5"/>
      <c r="EL45" s="215"/>
      <c r="EM45" s="215"/>
      <c r="EN45" s="215"/>
      <c r="EO45" s="215"/>
      <c r="EP45" s="215"/>
      <c r="EQ45" s="215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215"/>
      <c r="FG45" s="215"/>
      <c r="FH45" s="215"/>
      <c r="FI45" s="215"/>
      <c r="FJ45" s="215"/>
      <c r="FK45" s="215"/>
      <c r="FL45" s="215"/>
      <c r="FM45" s="215"/>
      <c r="FN45" s="215"/>
      <c r="FO45" s="215"/>
      <c r="FP45" s="215"/>
      <c r="FQ45" s="215"/>
      <c r="FR45" s="215"/>
      <c r="FS45" s="215"/>
      <c r="FT45" s="215"/>
      <c r="FU45" s="215"/>
      <c r="FV45" s="215"/>
      <c r="FW45" s="215"/>
      <c r="FX45" s="215"/>
      <c r="FY45" s="215"/>
      <c r="FZ45" s="215"/>
      <c r="GA45" s="215"/>
      <c r="GB45" s="215"/>
      <c r="GC45" s="215"/>
      <c r="GD45" s="215"/>
      <c r="GE45" s="215"/>
      <c r="GF45" s="215"/>
      <c r="GG45" s="215"/>
      <c r="GH45" s="215"/>
      <c r="GI45" s="215"/>
      <c r="GJ45" s="215"/>
      <c r="GK45" s="215"/>
      <c r="GL45" s="215"/>
      <c r="GM45" s="215"/>
      <c r="GN45" s="215"/>
      <c r="GO45" s="215"/>
      <c r="GP45" s="215"/>
      <c r="GQ45" s="215"/>
      <c r="GR45" s="215"/>
      <c r="GS45" s="215"/>
      <c r="GT45" s="215"/>
      <c r="GU45" s="215"/>
      <c r="GV45" s="215"/>
      <c r="GW45" s="215"/>
      <c r="GX45" s="215"/>
      <c r="GY45" s="215"/>
      <c r="GZ45" s="215"/>
      <c r="HA45" s="215"/>
      <c r="HB45" s="215"/>
      <c r="HC45" s="215"/>
      <c r="HD45" s="215"/>
      <c r="HE45" s="215"/>
      <c r="HF45" s="215"/>
      <c r="HG45" s="215"/>
      <c r="HH45" s="215"/>
      <c r="HI45" s="215"/>
      <c r="HJ45" s="215"/>
      <c r="HK45" s="215"/>
      <c r="HL45" s="215"/>
      <c r="HM45" s="215"/>
      <c r="HN45" s="215"/>
      <c r="HO45" s="215"/>
    </row>
    <row r="46" spans="1:223" x14ac:dyDescent="0.55000000000000004">
      <c r="A46" s="120"/>
      <c r="B46" s="121" t="s">
        <v>12</v>
      </c>
      <c r="C46" s="122"/>
      <c r="D46" s="123"/>
      <c r="E46" s="123"/>
      <c r="F46" s="122"/>
      <c r="G46" s="123"/>
      <c r="H46" s="123"/>
      <c r="I46" s="124"/>
      <c r="J46" s="123"/>
      <c r="K46" s="123"/>
      <c r="L46" s="124"/>
      <c r="M46" s="123"/>
      <c r="N46" s="123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5"/>
      <c r="DR46" s="215"/>
      <c r="DS46" s="215"/>
      <c r="DT46" s="215"/>
      <c r="DU46" s="215"/>
      <c r="DV46" s="215"/>
      <c r="DW46" s="215"/>
      <c r="DX46" s="215"/>
      <c r="DY46" s="215"/>
      <c r="DZ46" s="215"/>
      <c r="EA46" s="215"/>
      <c r="EB46" s="215"/>
      <c r="EC46" s="215"/>
      <c r="ED46" s="215"/>
      <c r="EE46" s="215"/>
      <c r="EF46" s="215"/>
      <c r="EG46" s="215"/>
      <c r="EH46" s="215"/>
      <c r="EI46" s="215"/>
      <c r="EJ46" s="215"/>
      <c r="EK46" s="215"/>
      <c r="EL46" s="215"/>
      <c r="EM46" s="215"/>
      <c r="EN46" s="215"/>
      <c r="EO46" s="215"/>
      <c r="EP46" s="215"/>
      <c r="EQ46" s="215"/>
      <c r="ER46" s="215"/>
      <c r="ES46" s="215"/>
      <c r="ET46" s="215"/>
      <c r="EU46" s="215"/>
      <c r="EV46" s="215"/>
      <c r="EW46" s="215"/>
      <c r="EX46" s="215"/>
      <c r="EY46" s="215"/>
      <c r="EZ46" s="215"/>
      <c r="FA46" s="215"/>
      <c r="FB46" s="215"/>
      <c r="FC46" s="215"/>
      <c r="FD46" s="215"/>
      <c r="FE46" s="215"/>
      <c r="FF46" s="215"/>
      <c r="FG46" s="215"/>
      <c r="FH46" s="215"/>
      <c r="FI46" s="215"/>
      <c r="FJ46" s="215"/>
      <c r="FK46" s="215"/>
      <c r="FL46" s="215"/>
      <c r="FM46" s="215"/>
      <c r="FN46" s="215"/>
      <c r="FO46" s="215"/>
      <c r="FP46" s="215"/>
      <c r="FQ46" s="215"/>
      <c r="FR46" s="215"/>
      <c r="FS46" s="215"/>
      <c r="FT46" s="215"/>
      <c r="FU46" s="215"/>
      <c r="FV46" s="215"/>
      <c r="FW46" s="215"/>
      <c r="FX46" s="215"/>
      <c r="FY46" s="215"/>
      <c r="FZ46" s="215"/>
      <c r="GA46" s="215"/>
      <c r="GB46" s="215"/>
      <c r="GC46" s="215"/>
      <c r="GD46" s="215"/>
      <c r="GE46" s="215"/>
      <c r="GF46" s="215"/>
      <c r="GG46" s="215"/>
      <c r="GH46" s="215"/>
      <c r="GI46" s="215"/>
      <c r="GJ46" s="215"/>
      <c r="GK46" s="215"/>
      <c r="GL46" s="215"/>
      <c r="GM46" s="215"/>
      <c r="GN46" s="215"/>
      <c r="GO46" s="215"/>
      <c r="GP46" s="215"/>
      <c r="GQ46" s="215"/>
      <c r="GR46" s="215"/>
      <c r="GS46" s="215"/>
      <c r="GT46" s="215"/>
      <c r="GU46" s="215"/>
      <c r="GV46" s="215"/>
      <c r="GW46" s="215"/>
      <c r="GX46" s="215"/>
      <c r="GY46" s="215"/>
      <c r="GZ46" s="215"/>
      <c r="HA46" s="215"/>
      <c r="HB46" s="215"/>
      <c r="HC46" s="215"/>
      <c r="HD46" s="215"/>
      <c r="HE46" s="215"/>
      <c r="HF46" s="215"/>
      <c r="HG46" s="215"/>
      <c r="HH46" s="215"/>
      <c r="HI46" s="215"/>
      <c r="HJ46" s="215"/>
      <c r="HK46" s="215"/>
      <c r="HL46" s="215"/>
      <c r="HM46" s="215"/>
      <c r="HN46" s="215"/>
      <c r="HO46" s="215"/>
    </row>
    <row r="47" spans="1:223" x14ac:dyDescent="0.55000000000000004">
      <c r="A47" s="120"/>
      <c r="B47" s="121"/>
      <c r="C47" s="122"/>
      <c r="D47" s="123"/>
      <c r="E47" s="123"/>
      <c r="F47" s="122"/>
      <c r="G47" s="123"/>
      <c r="H47" s="123"/>
      <c r="I47" s="124"/>
      <c r="J47" s="123"/>
      <c r="K47" s="123"/>
      <c r="L47" s="124"/>
      <c r="M47" s="123"/>
      <c r="N47" s="123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15"/>
      <c r="DZ47" s="215"/>
      <c r="EA47" s="215"/>
      <c r="EB47" s="215"/>
      <c r="EC47" s="215"/>
      <c r="ED47" s="215"/>
      <c r="EE47" s="215"/>
      <c r="EF47" s="215"/>
      <c r="EG47" s="215"/>
      <c r="EH47" s="215"/>
      <c r="EI47" s="215"/>
      <c r="EJ47" s="215"/>
      <c r="EK47" s="215"/>
      <c r="EL47" s="215"/>
      <c r="EM47" s="215"/>
      <c r="EN47" s="215"/>
      <c r="EO47" s="215"/>
      <c r="EP47" s="215"/>
      <c r="EQ47" s="215"/>
      <c r="ER47" s="215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215"/>
      <c r="FF47" s="215"/>
      <c r="FG47" s="215"/>
      <c r="FH47" s="215"/>
      <c r="FI47" s="215"/>
      <c r="FJ47" s="215"/>
      <c r="FK47" s="215"/>
      <c r="FL47" s="215"/>
      <c r="FM47" s="215"/>
      <c r="FN47" s="215"/>
      <c r="FO47" s="215"/>
      <c r="FP47" s="215"/>
      <c r="FQ47" s="215"/>
      <c r="FR47" s="215"/>
      <c r="FS47" s="215"/>
      <c r="FT47" s="215"/>
      <c r="FU47" s="215"/>
      <c r="FV47" s="215"/>
      <c r="FW47" s="215"/>
      <c r="FX47" s="215"/>
      <c r="FY47" s="215"/>
      <c r="FZ47" s="215"/>
      <c r="GA47" s="215"/>
      <c r="GB47" s="215"/>
      <c r="GC47" s="215"/>
      <c r="GD47" s="215"/>
      <c r="GE47" s="215"/>
      <c r="GF47" s="215"/>
      <c r="GG47" s="215"/>
      <c r="GH47" s="215"/>
      <c r="GI47" s="215"/>
      <c r="GJ47" s="215"/>
      <c r="GK47" s="215"/>
      <c r="GL47" s="215"/>
      <c r="GM47" s="215"/>
      <c r="GN47" s="215"/>
      <c r="GO47" s="215"/>
      <c r="GP47" s="215"/>
      <c r="GQ47" s="215"/>
      <c r="GR47" s="215"/>
      <c r="GS47" s="215"/>
      <c r="GT47" s="215"/>
      <c r="GU47" s="215"/>
      <c r="GV47" s="215"/>
      <c r="GW47" s="215"/>
      <c r="GX47" s="215"/>
      <c r="GY47" s="215"/>
      <c r="GZ47" s="215"/>
      <c r="HA47" s="215"/>
      <c r="HB47" s="215"/>
      <c r="HC47" s="215"/>
      <c r="HD47" s="215"/>
      <c r="HE47" s="215"/>
      <c r="HF47" s="215"/>
      <c r="HG47" s="215"/>
      <c r="HH47" s="215"/>
      <c r="HI47" s="215"/>
      <c r="HJ47" s="215"/>
      <c r="HK47" s="215"/>
      <c r="HL47" s="215"/>
      <c r="HM47" s="215"/>
      <c r="HN47" s="215"/>
      <c r="HO47" s="215"/>
    </row>
    <row r="48" spans="1:223" x14ac:dyDescent="0.55000000000000004">
      <c r="A48" s="120"/>
      <c r="B48" s="121"/>
      <c r="C48" s="122"/>
      <c r="D48" s="123"/>
      <c r="E48" s="123"/>
      <c r="F48" s="122"/>
      <c r="G48" s="123"/>
      <c r="H48" s="123"/>
      <c r="I48" s="124"/>
      <c r="J48" s="123"/>
      <c r="K48" s="123"/>
      <c r="L48" s="124"/>
      <c r="M48" s="123"/>
      <c r="N48" s="123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  <c r="EH48" s="215"/>
      <c r="EI48" s="215"/>
      <c r="EJ48" s="215"/>
      <c r="EK48" s="215"/>
      <c r="EL48" s="215"/>
      <c r="EM48" s="215"/>
      <c r="EN48" s="215"/>
      <c r="EO48" s="215"/>
      <c r="EP48" s="215"/>
      <c r="EQ48" s="215"/>
      <c r="ER48" s="215"/>
      <c r="ES48" s="215"/>
      <c r="ET48" s="215"/>
      <c r="EU48" s="215"/>
      <c r="EV48" s="215"/>
      <c r="EW48" s="215"/>
      <c r="EX48" s="215"/>
      <c r="EY48" s="215"/>
      <c r="EZ48" s="215"/>
      <c r="FA48" s="215"/>
      <c r="FB48" s="215"/>
      <c r="FC48" s="215"/>
      <c r="FD48" s="215"/>
      <c r="FE48" s="215"/>
      <c r="FF48" s="215"/>
      <c r="FG48" s="215"/>
      <c r="FH48" s="215"/>
      <c r="FI48" s="215"/>
      <c r="FJ48" s="215"/>
      <c r="FK48" s="215"/>
      <c r="FL48" s="215"/>
      <c r="FM48" s="215"/>
      <c r="FN48" s="215"/>
      <c r="FO48" s="215"/>
      <c r="FP48" s="215"/>
      <c r="FQ48" s="215"/>
      <c r="FR48" s="215"/>
      <c r="FS48" s="215"/>
      <c r="FT48" s="215"/>
      <c r="FU48" s="215"/>
      <c r="FV48" s="215"/>
      <c r="FW48" s="215"/>
      <c r="FX48" s="215"/>
      <c r="FY48" s="215"/>
      <c r="FZ48" s="215"/>
      <c r="GA48" s="215"/>
      <c r="GB48" s="215"/>
      <c r="GC48" s="215"/>
      <c r="GD48" s="215"/>
      <c r="GE48" s="215"/>
      <c r="GF48" s="215"/>
      <c r="GG48" s="215"/>
      <c r="GH48" s="215"/>
      <c r="GI48" s="215"/>
      <c r="GJ48" s="215"/>
      <c r="GK48" s="215"/>
      <c r="GL48" s="215"/>
      <c r="GM48" s="215"/>
      <c r="GN48" s="215"/>
      <c r="GO48" s="215"/>
      <c r="GP48" s="215"/>
      <c r="GQ48" s="215"/>
      <c r="GR48" s="215"/>
      <c r="GS48" s="215"/>
      <c r="GT48" s="215"/>
      <c r="GU48" s="215"/>
      <c r="GV48" s="215"/>
      <c r="GW48" s="215"/>
      <c r="GX48" s="215"/>
      <c r="GY48" s="215"/>
      <c r="GZ48" s="215"/>
      <c r="HA48" s="215"/>
      <c r="HB48" s="215"/>
      <c r="HC48" s="215"/>
      <c r="HD48" s="215"/>
      <c r="HE48" s="215"/>
      <c r="HF48" s="215"/>
      <c r="HG48" s="215"/>
      <c r="HH48" s="215"/>
      <c r="HI48" s="215"/>
      <c r="HJ48" s="215"/>
      <c r="HK48" s="215"/>
      <c r="HL48" s="215"/>
      <c r="HM48" s="215"/>
      <c r="HN48" s="215"/>
      <c r="HO48" s="215"/>
    </row>
    <row r="49" spans="1:223" x14ac:dyDescent="0.55000000000000004">
      <c r="A49" s="120"/>
      <c r="B49" s="121"/>
      <c r="C49" s="122"/>
      <c r="D49" s="123"/>
      <c r="E49" s="123"/>
      <c r="F49" s="122"/>
      <c r="G49" s="123"/>
      <c r="H49" s="123"/>
      <c r="I49" s="124"/>
      <c r="J49" s="123"/>
      <c r="K49" s="123"/>
      <c r="L49" s="124"/>
      <c r="M49" s="123"/>
      <c r="N49" s="123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5"/>
      <c r="DR49" s="215"/>
      <c r="DS49" s="215"/>
      <c r="DT49" s="215"/>
      <c r="DU49" s="215"/>
      <c r="DV49" s="215"/>
      <c r="DW49" s="215"/>
      <c r="DX49" s="215"/>
      <c r="DY49" s="215"/>
      <c r="DZ49" s="215"/>
      <c r="EA49" s="215"/>
      <c r="EB49" s="215"/>
      <c r="EC49" s="215"/>
      <c r="ED49" s="215"/>
      <c r="EE49" s="215"/>
      <c r="EF49" s="215"/>
      <c r="EG49" s="215"/>
      <c r="EH49" s="215"/>
      <c r="EI49" s="215"/>
      <c r="EJ49" s="215"/>
      <c r="EK49" s="215"/>
      <c r="EL49" s="215"/>
      <c r="EM49" s="215"/>
      <c r="EN49" s="215"/>
      <c r="EO49" s="215"/>
      <c r="EP49" s="215"/>
      <c r="EQ49" s="215"/>
      <c r="ER49" s="215"/>
      <c r="ES49" s="215"/>
      <c r="ET49" s="215"/>
      <c r="EU49" s="215"/>
      <c r="EV49" s="215"/>
      <c r="EW49" s="215"/>
      <c r="EX49" s="215"/>
      <c r="EY49" s="215"/>
      <c r="EZ49" s="215"/>
      <c r="FA49" s="215"/>
      <c r="FB49" s="215"/>
      <c r="FC49" s="215"/>
      <c r="FD49" s="215"/>
      <c r="FE49" s="215"/>
      <c r="FF49" s="215"/>
      <c r="FG49" s="215"/>
      <c r="FH49" s="215"/>
      <c r="FI49" s="215"/>
      <c r="FJ49" s="215"/>
      <c r="FK49" s="215"/>
      <c r="FL49" s="215"/>
      <c r="FM49" s="215"/>
      <c r="FN49" s="215"/>
      <c r="FO49" s="215"/>
      <c r="FP49" s="215"/>
      <c r="FQ49" s="215"/>
      <c r="FR49" s="215"/>
      <c r="FS49" s="215"/>
      <c r="FT49" s="215"/>
      <c r="FU49" s="215"/>
      <c r="FV49" s="215"/>
      <c r="FW49" s="215"/>
      <c r="FX49" s="215"/>
      <c r="FY49" s="215"/>
      <c r="FZ49" s="215"/>
      <c r="GA49" s="215"/>
      <c r="GB49" s="215"/>
      <c r="GC49" s="215"/>
      <c r="GD49" s="215"/>
      <c r="GE49" s="215"/>
      <c r="GF49" s="215"/>
      <c r="GG49" s="215"/>
      <c r="GH49" s="215"/>
      <c r="GI49" s="215"/>
      <c r="GJ49" s="215"/>
      <c r="GK49" s="215"/>
      <c r="GL49" s="215"/>
      <c r="GM49" s="215"/>
      <c r="GN49" s="215"/>
      <c r="GO49" s="215"/>
      <c r="GP49" s="215"/>
      <c r="GQ49" s="215"/>
      <c r="GR49" s="215"/>
      <c r="GS49" s="215"/>
      <c r="GT49" s="215"/>
      <c r="GU49" s="215"/>
      <c r="GV49" s="215"/>
      <c r="GW49" s="215"/>
      <c r="GX49" s="215"/>
      <c r="GY49" s="215"/>
      <c r="GZ49" s="215"/>
      <c r="HA49" s="215"/>
      <c r="HB49" s="215"/>
      <c r="HC49" s="215"/>
      <c r="HD49" s="215"/>
      <c r="HE49" s="215"/>
      <c r="HF49" s="215"/>
      <c r="HG49" s="215"/>
      <c r="HH49" s="215"/>
      <c r="HI49" s="215"/>
      <c r="HJ49" s="215"/>
      <c r="HK49" s="215"/>
      <c r="HL49" s="215"/>
      <c r="HM49" s="215"/>
      <c r="HN49" s="215"/>
      <c r="HO49" s="215"/>
    </row>
    <row r="50" spans="1:223" x14ac:dyDescent="0.55000000000000004">
      <c r="A50" s="120"/>
      <c r="B50" s="121"/>
      <c r="C50" s="122"/>
      <c r="D50" s="123"/>
      <c r="E50" s="123"/>
      <c r="F50" s="122"/>
      <c r="G50" s="123"/>
      <c r="H50" s="123"/>
      <c r="I50" s="124"/>
      <c r="J50" s="123"/>
      <c r="K50" s="123"/>
      <c r="L50" s="124"/>
      <c r="M50" s="123"/>
      <c r="N50" s="123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  <c r="EH50" s="215"/>
      <c r="EI50" s="215"/>
      <c r="EJ50" s="215"/>
      <c r="EK50" s="215"/>
      <c r="EL50" s="215"/>
      <c r="EM50" s="215"/>
      <c r="EN50" s="215"/>
      <c r="EO50" s="215"/>
      <c r="EP50" s="215"/>
      <c r="EQ50" s="215"/>
      <c r="ER50" s="215"/>
      <c r="ES50" s="215"/>
      <c r="ET50" s="215"/>
      <c r="EU50" s="215"/>
      <c r="EV50" s="215"/>
      <c r="EW50" s="215"/>
      <c r="EX50" s="215"/>
      <c r="EY50" s="215"/>
      <c r="EZ50" s="215"/>
      <c r="FA50" s="215"/>
      <c r="FB50" s="215"/>
      <c r="FC50" s="215"/>
      <c r="FD50" s="215"/>
      <c r="FE50" s="215"/>
      <c r="FF50" s="215"/>
      <c r="FG50" s="215"/>
      <c r="FH50" s="215"/>
      <c r="FI50" s="215"/>
      <c r="FJ50" s="215"/>
      <c r="FK50" s="215"/>
      <c r="FL50" s="215"/>
      <c r="FM50" s="215"/>
      <c r="FN50" s="215"/>
      <c r="FO50" s="215"/>
      <c r="FP50" s="215"/>
      <c r="FQ50" s="215"/>
      <c r="FR50" s="215"/>
      <c r="FS50" s="215"/>
      <c r="FT50" s="215"/>
      <c r="FU50" s="215"/>
      <c r="FV50" s="215"/>
      <c r="FW50" s="215"/>
      <c r="FX50" s="215"/>
      <c r="FY50" s="215"/>
      <c r="FZ50" s="215"/>
      <c r="GA50" s="215"/>
      <c r="GB50" s="215"/>
      <c r="GC50" s="215"/>
      <c r="GD50" s="215"/>
      <c r="GE50" s="215"/>
      <c r="GF50" s="215"/>
      <c r="GG50" s="215"/>
      <c r="GH50" s="215"/>
      <c r="GI50" s="215"/>
      <c r="GJ50" s="215"/>
      <c r="GK50" s="215"/>
      <c r="GL50" s="215"/>
      <c r="GM50" s="215"/>
      <c r="GN50" s="215"/>
      <c r="GO50" s="215"/>
      <c r="GP50" s="215"/>
      <c r="GQ50" s="215"/>
      <c r="GR50" s="215"/>
      <c r="GS50" s="215"/>
      <c r="GT50" s="215"/>
      <c r="GU50" s="215"/>
      <c r="GV50" s="215"/>
      <c r="GW50" s="215"/>
      <c r="GX50" s="215"/>
      <c r="GY50" s="215"/>
      <c r="GZ50" s="215"/>
      <c r="HA50" s="215"/>
      <c r="HB50" s="215"/>
      <c r="HC50" s="215"/>
      <c r="HD50" s="215"/>
      <c r="HE50" s="215"/>
      <c r="HF50" s="215"/>
      <c r="HG50" s="215"/>
      <c r="HH50" s="215"/>
      <c r="HI50" s="215"/>
      <c r="HJ50" s="215"/>
      <c r="HK50" s="215"/>
      <c r="HL50" s="215"/>
      <c r="HM50" s="215"/>
      <c r="HN50" s="215"/>
      <c r="HO50" s="215"/>
    </row>
    <row r="51" spans="1:223" x14ac:dyDescent="0.55000000000000004">
      <c r="A51" s="120"/>
      <c r="B51" s="121"/>
      <c r="C51" s="122"/>
      <c r="D51" s="123"/>
      <c r="E51" s="123"/>
      <c r="F51" s="122"/>
      <c r="G51" s="123"/>
      <c r="H51" s="123"/>
      <c r="I51" s="124"/>
      <c r="J51" s="123"/>
      <c r="K51" s="123"/>
      <c r="L51" s="124"/>
      <c r="M51" s="123"/>
      <c r="N51" s="123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ColWidth="8.8554687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ColWidth="8.85546875" defaultRowHeight="12.75" x14ac:dyDescent="0.2"/>
  <sheetData>
    <row r="1" spans="1:12" s="6" customFormat="1" ht="30.75" x14ac:dyDescent="0.5500000000000000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69"/>
    </row>
    <row r="2" spans="1:12" s="6" customFormat="1" ht="30.75" x14ac:dyDescent="0.55000000000000004">
      <c r="A2" s="66"/>
      <c r="B2" s="66"/>
      <c r="C2" s="66"/>
      <c r="D2" s="66"/>
      <c r="E2" s="66"/>
      <c r="F2" s="66"/>
      <c r="G2" s="66"/>
      <c r="H2" s="67" t="s">
        <v>34</v>
      </c>
      <c r="I2" s="67"/>
      <c r="J2" s="67"/>
      <c r="K2" s="67"/>
      <c r="L2" s="69"/>
    </row>
    <row r="3" spans="1:12" s="6" customFormat="1" ht="30.75" x14ac:dyDescent="0.55000000000000004">
      <c r="A3" s="63" t="s">
        <v>13</v>
      </c>
      <c r="B3" s="64" t="s">
        <v>18</v>
      </c>
      <c r="C3" s="63"/>
      <c r="D3" s="63"/>
      <c r="E3" s="66"/>
      <c r="F3" s="66"/>
      <c r="G3" s="66"/>
      <c r="H3" s="67" t="s">
        <v>32</v>
      </c>
      <c r="I3" s="67"/>
      <c r="J3" s="67"/>
      <c r="K3" s="67"/>
      <c r="L3" s="69"/>
    </row>
    <row r="4" spans="1:12" s="6" customFormat="1" ht="30.75" x14ac:dyDescent="0.55000000000000004">
      <c r="A4" s="63" t="s">
        <v>14</v>
      </c>
      <c r="B4" s="64" t="s">
        <v>24</v>
      </c>
      <c r="C4" s="63"/>
      <c r="D4" s="63"/>
      <c r="E4" s="66"/>
      <c r="F4" s="66"/>
      <c r="G4" s="66"/>
      <c r="H4" s="67" t="s">
        <v>33</v>
      </c>
      <c r="I4" s="67"/>
      <c r="J4" s="67"/>
      <c r="K4" s="67"/>
      <c r="L4" s="69"/>
    </row>
    <row r="5" spans="1:12" s="6" customFormat="1" ht="30.75" x14ac:dyDescent="0.55000000000000004">
      <c r="A5" s="63" t="s">
        <v>15</v>
      </c>
      <c r="B5" s="64" t="s">
        <v>27</v>
      </c>
      <c r="C5" s="63"/>
      <c r="D5" s="63"/>
      <c r="E5" s="66"/>
      <c r="F5" s="66"/>
      <c r="G5" s="66"/>
      <c r="H5" s="67" t="s">
        <v>25</v>
      </c>
      <c r="I5" s="67"/>
      <c r="J5" s="67"/>
      <c r="K5" s="67"/>
      <c r="L5" s="69"/>
    </row>
    <row r="6" spans="1:12" s="6" customFormat="1" ht="24" x14ac:dyDescent="0.55000000000000004">
      <c r="A6" s="63" t="s">
        <v>16</v>
      </c>
      <c r="B6" s="64" t="s">
        <v>28</v>
      </c>
      <c r="C6" s="63"/>
      <c r="D6" s="63"/>
      <c r="E6" s="2"/>
      <c r="F6" s="1"/>
      <c r="G6" s="57"/>
      <c r="H6" s="67" t="s">
        <v>30</v>
      </c>
      <c r="I6" s="67"/>
      <c r="J6" s="67"/>
      <c r="K6" s="67"/>
      <c r="L6" s="69"/>
    </row>
    <row r="7" spans="1:12" s="6" customFormat="1" ht="24" x14ac:dyDescent="0.55000000000000004">
      <c r="A7" s="63" t="s">
        <v>17</v>
      </c>
      <c r="B7" s="64" t="s">
        <v>23</v>
      </c>
      <c r="C7" s="63"/>
      <c r="D7" s="63"/>
      <c r="E7" s="2"/>
      <c r="F7" s="1"/>
      <c r="G7" s="57"/>
      <c r="H7" s="128" t="s">
        <v>31</v>
      </c>
      <c r="I7" s="128"/>
      <c r="J7" s="128"/>
      <c r="K7" s="128"/>
      <c r="L7" s="69"/>
    </row>
    <row r="8" spans="1:12" s="6" customFormat="1" ht="24" x14ac:dyDescent="0.55000000000000004">
      <c r="A8" s="129"/>
      <c r="B8" s="129"/>
      <c r="C8" s="63"/>
      <c r="D8" s="63"/>
      <c r="E8" s="2"/>
      <c r="F8" s="1"/>
      <c r="G8" s="57"/>
      <c r="H8" s="62"/>
      <c r="I8" s="62"/>
      <c r="J8" s="62"/>
      <c r="K8" s="62"/>
      <c r="L8" s="69"/>
    </row>
    <row r="9" spans="1:12" s="6" customFormat="1" ht="24" x14ac:dyDescent="0.55000000000000004">
      <c r="A9" s="130" t="s">
        <v>10</v>
      </c>
      <c r="B9" s="130" t="s">
        <v>20</v>
      </c>
      <c r="C9" s="4" t="s">
        <v>1</v>
      </c>
      <c r="D9" s="55" t="s">
        <v>2</v>
      </c>
      <c r="E9" s="132" t="s">
        <v>3</v>
      </c>
      <c r="F9" s="133"/>
      <c r="G9" s="132" t="s">
        <v>4</v>
      </c>
      <c r="H9" s="133"/>
      <c r="I9" s="132" t="s">
        <v>5</v>
      </c>
      <c r="J9" s="133"/>
      <c r="K9" s="130" t="s">
        <v>6</v>
      </c>
      <c r="L9" s="69"/>
    </row>
    <row r="10" spans="1:12" s="6" customFormat="1" ht="24" x14ac:dyDescent="0.55000000000000004">
      <c r="A10" s="131"/>
      <c r="B10" s="131"/>
      <c r="C10" s="5" t="s">
        <v>21</v>
      </c>
      <c r="D10" s="56" t="s">
        <v>7</v>
      </c>
      <c r="E10" s="56" t="s">
        <v>8</v>
      </c>
      <c r="F10" s="68" t="s">
        <v>9</v>
      </c>
      <c r="G10" s="58" t="s">
        <v>8</v>
      </c>
      <c r="H10" s="56" t="s">
        <v>9</v>
      </c>
      <c r="I10" s="56" t="s">
        <v>8</v>
      </c>
      <c r="J10" s="56" t="s">
        <v>9</v>
      </c>
      <c r="K10" s="131"/>
      <c r="L10" s="69"/>
    </row>
    <row r="11" spans="1:12" s="6" customFormat="1" ht="24" x14ac:dyDescent="0.55000000000000004">
      <c r="A11" s="42" t="s">
        <v>35</v>
      </c>
      <c r="B11" s="41" t="s">
        <v>36</v>
      </c>
      <c r="C11" s="59"/>
      <c r="D11" s="38">
        <v>2115</v>
      </c>
      <c r="E11" s="59"/>
      <c r="F11" s="59"/>
      <c r="G11" s="59"/>
      <c r="H11" s="39"/>
      <c r="I11" s="37"/>
      <c r="J11" s="38"/>
      <c r="K11" s="46"/>
      <c r="L11" s="69"/>
    </row>
    <row r="12" spans="1:12" s="6" customFormat="1" ht="24" x14ac:dyDescent="0.55000000000000004">
      <c r="A12" s="40"/>
      <c r="B12" s="7"/>
      <c r="C12" s="12"/>
      <c r="D12" s="9"/>
      <c r="E12" s="13"/>
      <c r="F12" s="21"/>
      <c r="G12" s="65"/>
      <c r="H12" s="45"/>
      <c r="I12" s="25"/>
      <c r="J12" s="9"/>
      <c r="K12" s="23"/>
      <c r="L12" s="69"/>
    </row>
    <row r="13" spans="1:12" s="6" customFormat="1" ht="24" x14ac:dyDescent="0.55000000000000004">
      <c r="A13" s="51"/>
      <c r="B13" s="11"/>
      <c r="C13" s="12"/>
      <c r="D13" s="9"/>
      <c r="E13" s="13"/>
      <c r="F13" s="21"/>
      <c r="G13" s="44"/>
      <c r="H13" s="10"/>
      <c r="I13" s="25"/>
      <c r="J13" s="9"/>
      <c r="K13" s="23"/>
      <c r="L13" s="69"/>
    </row>
    <row r="14" spans="1:12" s="6" customFormat="1" ht="24" x14ac:dyDescent="0.55000000000000004">
      <c r="A14" s="19"/>
      <c r="B14" s="11"/>
      <c r="C14" s="20"/>
      <c r="D14" s="9"/>
      <c r="E14" s="13"/>
      <c r="F14" s="21"/>
      <c r="G14" s="44"/>
      <c r="H14" s="15"/>
      <c r="I14" s="16"/>
      <c r="J14" s="17"/>
      <c r="K14" s="47"/>
      <c r="L14" s="69"/>
    </row>
    <row r="15" spans="1:12" s="6" customFormat="1" ht="24" x14ac:dyDescent="0.55000000000000004">
      <c r="A15" s="51"/>
      <c r="B15" s="7"/>
      <c r="C15" s="8"/>
      <c r="D15" s="9"/>
      <c r="E15" s="24"/>
      <c r="F15" s="24"/>
      <c r="G15" s="43"/>
      <c r="H15" s="9"/>
      <c r="I15" s="13"/>
      <c r="J15" s="26"/>
      <c r="K15" s="23"/>
      <c r="L15" s="69"/>
    </row>
    <row r="16" spans="1:12" s="6" customFormat="1" ht="24" x14ac:dyDescent="0.55000000000000004">
      <c r="A16" s="50"/>
      <c r="B16" s="11"/>
      <c r="C16" s="8"/>
      <c r="D16" s="9"/>
      <c r="E16" s="24"/>
      <c r="F16" s="27"/>
      <c r="G16" s="43"/>
      <c r="H16" s="9"/>
      <c r="I16" s="25"/>
      <c r="J16" s="17"/>
      <c r="K16" s="18"/>
      <c r="L16" s="69"/>
    </row>
    <row r="17" spans="1:12" s="6" customFormat="1" ht="24" x14ac:dyDescent="0.55000000000000004">
      <c r="A17" s="54"/>
      <c r="B17" s="7"/>
      <c r="C17" s="8"/>
      <c r="D17" s="9"/>
      <c r="E17" s="28"/>
      <c r="F17" s="26"/>
      <c r="G17" s="60"/>
      <c r="H17" s="9"/>
      <c r="I17" s="53"/>
      <c r="J17" s="9"/>
      <c r="K17" s="23"/>
      <c r="L17" s="69"/>
    </row>
    <row r="18" spans="1:12" s="6" customFormat="1" ht="24" x14ac:dyDescent="0.55000000000000004">
      <c r="A18" s="51"/>
      <c r="B18" s="7"/>
      <c r="C18" s="10"/>
      <c r="D18" s="26"/>
      <c r="E18" s="22"/>
      <c r="F18" s="27"/>
      <c r="G18" s="60"/>
      <c r="H18" s="26"/>
      <c r="I18" s="49"/>
      <c r="J18" s="9"/>
      <c r="K18" s="23"/>
      <c r="L18" s="69"/>
    </row>
    <row r="19" spans="1:12" s="6" customFormat="1" ht="24" x14ac:dyDescent="0.55000000000000004">
      <c r="A19" s="51"/>
      <c r="B19" s="11"/>
      <c r="C19" s="8"/>
      <c r="D19" s="9"/>
      <c r="E19" s="22"/>
      <c r="F19" s="14"/>
      <c r="G19" s="43"/>
      <c r="H19" s="9"/>
      <c r="I19" s="25"/>
      <c r="J19" s="21"/>
      <c r="K19" s="23"/>
      <c r="L19" s="69"/>
    </row>
    <row r="20" spans="1:12" s="6" customFormat="1" ht="24" x14ac:dyDescent="0.55000000000000004">
      <c r="A20" s="51"/>
      <c r="B20" s="7"/>
      <c r="C20" s="8"/>
      <c r="D20" s="9"/>
      <c r="E20" s="24"/>
      <c r="F20" s="26"/>
      <c r="G20" s="43"/>
      <c r="H20" s="9"/>
      <c r="I20" s="25"/>
      <c r="J20" s="9"/>
      <c r="K20" s="23"/>
      <c r="L20" s="69"/>
    </row>
    <row r="21" spans="1:12" s="6" customFormat="1" ht="24" x14ac:dyDescent="0.55000000000000004">
      <c r="A21" s="51"/>
      <c r="B21" s="7"/>
      <c r="C21" s="8"/>
      <c r="D21" s="9"/>
      <c r="E21" s="24"/>
      <c r="F21" s="26"/>
      <c r="G21" s="43"/>
      <c r="H21" s="9"/>
      <c r="I21" s="25"/>
      <c r="J21" s="9"/>
      <c r="K21" s="23"/>
      <c r="L21" s="69"/>
    </row>
    <row r="22" spans="1:12" s="6" customFormat="1" ht="24" x14ac:dyDescent="0.55000000000000004">
      <c r="A22" s="51"/>
      <c r="B22" s="7"/>
      <c r="C22" s="8"/>
      <c r="D22" s="29"/>
      <c r="E22" s="24"/>
      <c r="F22" s="26"/>
      <c r="G22" s="43"/>
      <c r="H22" s="9"/>
      <c r="I22" s="25"/>
      <c r="J22" s="9"/>
      <c r="K22" s="23"/>
      <c r="L22" s="69"/>
    </row>
    <row r="23" spans="1:12" s="6" customFormat="1" ht="24" x14ac:dyDescent="0.55000000000000004">
      <c r="A23" s="51"/>
      <c r="B23" s="7"/>
      <c r="C23" s="8"/>
      <c r="D23" s="29"/>
      <c r="E23" s="24"/>
      <c r="F23" s="26"/>
      <c r="G23" s="43"/>
      <c r="H23" s="9"/>
      <c r="I23" s="25"/>
      <c r="J23" s="9"/>
      <c r="K23" s="23"/>
      <c r="L23" s="69"/>
    </row>
    <row r="24" spans="1:12" s="6" customFormat="1" ht="24" x14ac:dyDescent="0.55000000000000004">
      <c r="A24" s="52"/>
      <c r="B24" s="30"/>
      <c r="C24" s="31"/>
      <c r="D24" s="32"/>
      <c r="E24" s="33"/>
      <c r="F24" s="34"/>
      <c r="G24" s="61"/>
      <c r="H24" s="32"/>
      <c r="I24" s="35"/>
      <c r="J24" s="32"/>
      <c r="K24" s="36"/>
      <c r="L24" s="69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บัญชีวัสดุ</vt:lpstr>
      <vt:lpstr>รายงานวัสดุคงเหลือ 64</vt:lpstr>
      <vt:lpstr>ตัวอย่างสูตร</vt:lpstr>
      <vt:lpstr>Sheet2</vt:lpstr>
      <vt:lpstr>Sheet1</vt:lpstr>
      <vt:lpstr>ตัวอย่างสูตร!Print_Area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2021-07-27T04:09:23Z</cp:lastPrinted>
  <dcterms:created xsi:type="dcterms:W3CDTF">2009-09-08T08:56:27Z</dcterms:created>
  <dcterms:modified xsi:type="dcterms:W3CDTF">2021-09-10T01:45:44Z</dcterms:modified>
</cp:coreProperties>
</file>